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704dc0850741dc06/Documents/"/>
    </mc:Choice>
  </mc:AlternateContent>
  <xr:revisionPtr revIDLastSave="500" documentId="8_{A85F1696-B768-4F9B-9E7D-3FCD3B813806}" xr6:coauthVersionLast="47" xr6:coauthVersionMax="47" xr10:uidLastSave="{78C33353-8DDE-4228-A624-DDBC859A2308}"/>
  <bookViews>
    <workbookView xWindow="-120" yWindow="-120" windowWidth="20730" windowHeight="11160" firstSheet="1" activeTab="5" xr2:uid="{00000000-000D-0000-FFFF-FFFF00000000}"/>
  </bookViews>
  <sheets>
    <sheet name="CB 2021.2022 Analysis" sheetId="5" r:id="rId1"/>
    <sheet name="Cash Book 2021.2022" sheetId="1" r:id="rId2"/>
    <sheet name="OS CHQS" sheetId="4" r:id="rId3"/>
    <sheet name="VAT" sheetId="6" r:id="rId4"/>
    <sheet name="Report2021.2022" sheetId="2" r:id="rId5"/>
    <sheet name="Recon 2022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5" l="1"/>
  <c r="F17" i="3"/>
  <c r="F12" i="3"/>
  <c r="H12" i="3"/>
  <c r="H42" i="2"/>
  <c r="F42" i="2"/>
  <c r="F22" i="3"/>
  <c r="H12" i="2"/>
  <c r="H22" i="3"/>
  <c r="F12" i="2"/>
  <c r="F29" i="2" l="1"/>
  <c r="F24" i="2"/>
  <c r="H33" i="2"/>
  <c r="H35" i="2" s="1"/>
  <c r="H37" i="2" s="1"/>
  <c r="F26" i="2" l="1"/>
  <c r="F21" i="2"/>
  <c r="G28" i="5"/>
  <c r="H28" i="5"/>
  <c r="I28" i="5"/>
  <c r="K28" i="5"/>
  <c r="L28" i="5"/>
  <c r="M28" i="5"/>
  <c r="N28" i="5"/>
  <c r="F28" i="5"/>
  <c r="F40" i="1"/>
  <c r="O27" i="5"/>
  <c r="O24" i="5"/>
  <c r="O25" i="5"/>
  <c r="O26" i="5"/>
  <c r="H8" i="5"/>
  <c r="J7" i="5"/>
  <c r="J28" i="5" s="1"/>
  <c r="O6" i="5"/>
  <c r="O7" i="5"/>
  <c r="O8" i="5"/>
  <c r="O9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5" i="5"/>
  <c r="F13" i="1"/>
  <c r="F33" i="2" l="1"/>
  <c r="F35" i="2" s="1"/>
  <c r="F37" i="2" s="1"/>
</calcChain>
</file>

<file path=xl/sharedStrings.xml><?xml version="1.0" encoding="utf-8"?>
<sst xmlns="http://schemas.openxmlformats.org/spreadsheetml/2006/main" count="182" uniqueCount="114">
  <si>
    <t>£</t>
  </si>
  <si>
    <t>RECEIPTS</t>
  </si>
  <si>
    <t>PAYMENTS</t>
  </si>
  <si>
    <t>BUCKLAND PARISH COUNCIL</t>
  </si>
  <si>
    <t>PRECEPT</t>
  </si>
  <si>
    <t>INTEREST</t>
  </si>
  <si>
    <t>VAT REFUND</t>
  </si>
  <si>
    <t>TOTAL</t>
  </si>
  <si>
    <t>Insurance</t>
  </si>
  <si>
    <t>Hall Rental</t>
  </si>
  <si>
    <t>Burial Ground/Churchyard</t>
  </si>
  <si>
    <t>Laverton Village Hall</t>
  </si>
  <si>
    <t>Subscriptions</t>
  </si>
  <si>
    <t>Audit Fee</t>
  </si>
  <si>
    <t>SURPLUS FOR YEAR</t>
  </si>
  <si>
    <t>GENERAL FUND B/F</t>
  </si>
  <si>
    <t>Bank Reconciliation</t>
  </si>
  <si>
    <t>Opening Balance</t>
  </si>
  <si>
    <t>Receipts for year</t>
  </si>
  <si>
    <t>Payments for year</t>
  </si>
  <si>
    <t>Represented by bank balances</t>
  </si>
  <si>
    <t>DATE</t>
  </si>
  <si>
    <t>GAPTC Funding</t>
  </si>
  <si>
    <t>GAPTC FUNDING</t>
  </si>
  <si>
    <t>Notice board</t>
  </si>
  <si>
    <t xml:space="preserve"> </t>
  </si>
  <si>
    <t>Date</t>
  </si>
  <si>
    <t>Payee</t>
  </si>
  <si>
    <t>Chq no</t>
  </si>
  <si>
    <t>PAYEE</t>
  </si>
  <si>
    <t>CHQ</t>
  </si>
  <si>
    <t xml:space="preserve">SALS </t>
  </si>
  <si>
    <t>ROOM HIRE</t>
  </si>
  <si>
    <t>MAINT</t>
  </si>
  <si>
    <t>VAT</t>
  </si>
  <si>
    <t>INSUR ESTAB</t>
  </si>
  <si>
    <t>SUBS/DONA</t>
  </si>
  <si>
    <t>TBC</t>
  </si>
  <si>
    <t>REPRESENTED BY:</t>
  </si>
  <si>
    <t>Lloyds Bank Tressurers Account</t>
  </si>
  <si>
    <t>Lloyds 30 Day</t>
  </si>
  <si>
    <t>VALUE</t>
  </si>
  <si>
    <t>CHEQUE</t>
  </si>
  <si>
    <t>Tree Surgery</t>
  </si>
  <si>
    <t>BANK INTEREST</t>
  </si>
  <si>
    <t>Vision ict Website</t>
  </si>
  <si>
    <t>Defib Pads/Battery</t>
  </si>
  <si>
    <t>2020/2021</t>
  </si>
  <si>
    <t>RECLAIM</t>
  </si>
  <si>
    <t>WEBSITE</t>
  </si>
  <si>
    <t>Maintenance</t>
  </si>
  <si>
    <t>OFFICE EXP</t>
  </si>
  <si>
    <t>Admin/office Expense</t>
  </si>
  <si>
    <t>Treasurer's Account 01490227</t>
  </si>
  <si>
    <t>30 Deposit A/C 07902268</t>
  </si>
  <si>
    <t>Y/E 31 MARCH 2022</t>
  </si>
  <si>
    <t>Cash Books 2021-2022</t>
  </si>
  <si>
    <t>2021/2022</t>
  </si>
  <si>
    <t>OUTSTANDING CHQ  31.03.2022</t>
  </si>
  <si>
    <t>VAT RETURN 2021/2022</t>
  </si>
  <si>
    <t>RECEIPTS &amp; PAYMENTS AACOUNT FOR THE YEAR 01/04/2021-31/03/2022</t>
  </si>
  <si>
    <t>appendix to Statement of Accounts for y/e to 31st March 2022</t>
  </si>
  <si>
    <t>April</t>
  </si>
  <si>
    <t>National Insurance re Clerk</t>
  </si>
  <si>
    <t>GAPTC</t>
  </si>
  <si>
    <t>subs</t>
  </si>
  <si>
    <t>Iain Selkirk</t>
  </si>
  <si>
    <t>Community Heartbeat</t>
  </si>
  <si>
    <t>July</t>
  </si>
  <si>
    <t>Vision ict</t>
  </si>
  <si>
    <t>May</t>
  </si>
  <si>
    <t>June</t>
  </si>
  <si>
    <t>Community First</t>
  </si>
  <si>
    <t>August</t>
  </si>
  <si>
    <t>Currys PC World</t>
  </si>
  <si>
    <t>M Deakin</t>
  </si>
  <si>
    <t>L Jones (Clerk)</t>
  </si>
  <si>
    <t>N.I. Contribution (Clerk)</t>
  </si>
  <si>
    <t>CHECK</t>
  </si>
  <si>
    <t>Cancelled</t>
  </si>
  <si>
    <t>cancelled</t>
  </si>
  <si>
    <t>Currys Repair to laptop</t>
  </si>
  <si>
    <t>M Deakin  repairs to bench in Laverton</t>
  </si>
  <si>
    <t xml:space="preserve"> Postage &amp; Ink Cartridge &amp; Office 365</t>
  </si>
  <si>
    <t xml:space="preserve"> Postage &amp; Know How Care</t>
  </si>
  <si>
    <t>L Jones (clerk)</t>
  </si>
  <si>
    <t>September</t>
  </si>
  <si>
    <t>O Walker</t>
  </si>
  <si>
    <t>November</t>
  </si>
  <si>
    <t>PCC St Michael</t>
  </si>
  <si>
    <t>Laverton V Hall</t>
  </si>
  <si>
    <t>December</t>
  </si>
  <si>
    <t>Staples</t>
  </si>
  <si>
    <t>January</t>
  </si>
  <si>
    <t>February</t>
  </si>
  <si>
    <t>Trfr</t>
  </si>
  <si>
    <t>Glasdon</t>
  </si>
  <si>
    <t>March</t>
  </si>
  <si>
    <t>Communi Corp</t>
  </si>
  <si>
    <t>L Jones</t>
  </si>
  <si>
    <t>Vison ict</t>
  </si>
  <si>
    <t>O Walker Sundry Expenses</t>
  </si>
  <si>
    <t>L Jones (Clerk) Office Expenses</t>
  </si>
  <si>
    <t>Communuty Heartbeat</t>
  </si>
  <si>
    <t>Total</t>
  </si>
  <si>
    <t>Commerative Mugs</t>
  </si>
  <si>
    <t xml:space="preserve">Clerks Salary </t>
  </si>
  <si>
    <t>HMRC  Clerks Tax 2020/2021</t>
  </si>
  <si>
    <t>Bank charge</t>
  </si>
  <si>
    <t>Bank Charge</t>
  </si>
  <si>
    <t>Chq outstanding</t>
  </si>
  <si>
    <t>None</t>
  </si>
  <si>
    <t>L Jones (ClerkExpenses)</t>
  </si>
  <si>
    <t>TRFR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</si>
</sst>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  <font>
      <sz val="12"/>
      <color rgb="FF323233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F0F0F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0" borderId="0" xfId="0" applyFont="1"/>
    <xf numFmtId="2" fontId="1" fillId="0" borderId="0" xfId="0" applyNumberFormat="1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6" fillId="0" borderId="0" xfId="0" applyNumberFormat="1" applyFont="1"/>
    <xf numFmtId="2" fontId="4" fillId="0" borderId="0" xfId="0" applyNumberFormat="1" applyFont="1"/>
    <xf numFmtId="0" fontId="5" fillId="2" borderId="0" xfId="0" applyFont="1" applyFill="1"/>
    <xf numFmtId="4" fontId="5" fillId="0" borderId="0" xfId="0" applyNumberFormat="1" applyFont="1"/>
    <xf numFmtId="14" fontId="3" fillId="0" borderId="0" xfId="0" applyNumberFormat="1" applyFont="1"/>
    <xf numFmtId="0" fontId="4" fillId="0" borderId="0" xfId="0" applyFont="1" applyAlignment="1">
      <alignment wrapText="1"/>
    </xf>
    <xf numFmtId="14" fontId="5" fillId="0" borderId="0" xfId="0" applyNumberFormat="1" applyFont="1"/>
    <xf numFmtId="14" fontId="5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2" fontId="0" fillId="2" borderId="0" xfId="0" applyNumberFormat="1" applyFill="1"/>
    <xf numFmtId="2" fontId="1" fillId="2" borderId="0" xfId="0" applyNumberFormat="1" applyFont="1" applyFill="1"/>
    <xf numFmtId="2" fontId="3" fillId="2" borderId="0" xfId="0" applyNumberFormat="1" applyFont="1" applyFill="1"/>
    <xf numFmtId="1" fontId="0" fillId="2" borderId="0" xfId="0" applyNumberFormat="1" applyFill="1"/>
    <xf numFmtId="0" fontId="7" fillId="2" borderId="0" xfId="0" applyFont="1" applyFill="1"/>
    <xf numFmtId="2" fontId="5" fillId="2" borderId="0" xfId="0" applyNumberFormat="1" applyFont="1" applyFill="1"/>
    <xf numFmtId="14" fontId="1" fillId="0" borderId="0" xfId="0" applyNumberFormat="1" applyFont="1"/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2" fontId="8" fillId="3" borderId="1" xfId="0" applyNumberFormat="1" applyFont="1" applyFill="1" applyBorder="1" applyAlignment="1">
      <alignment horizontal="right" vertical="top" wrapText="1"/>
    </xf>
    <xf numFmtId="14" fontId="8" fillId="0" borderId="1" xfId="0" applyNumberFormat="1" applyFont="1" applyBorder="1" applyAlignment="1">
      <alignment horizontal="left" vertical="top" wrapText="1" indent="2"/>
    </xf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4" fontId="3" fillId="2" borderId="0" xfId="0" applyNumberFormat="1" applyFont="1" applyFill="1" applyAlignment="1">
      <alignment horizontal="left"/>
    </xf>
    <xf numFmtId="14" fontId="0" fillId="0" borderId="0" xfId="0" applyNumberFormat="1"/>
    <xf numFmtId="2" fontId="0" fillId="0" borderId="0" xfId="0" applyNumberFormat="1" applyFill="1"/>
    <xf numFmtId="2" fontId="3" fillId="0" borderId="0" xfId="0" applyNumberFormat="1" applyFont="1" applyFill="1"/>
    <xf numFmtId="0" fontId="0" fillId="0" borderId="0" xfId="0" applyFill="1"/>
    <xf numFmtId="0" fontId="5" fillId="0" borderId="0" xfId="0" applyFont="1" applyFill="1"/>
    <xf numFmtId="2" fontId="5" fillId="0" borderId="0" xfId="0" applyNumberFormat="1" applyFont="1" applyFill="1"/>
    <xf numFmtId="0" fontId="0" fillId="0" borderId="0" xfId="0" applyNumberFormat="1"/>
    <xf numFmtId="14" fontId="1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left"/>
    </xf>
    <xf numFmtId="14" fontId="5" fillId="2" borderId="0" xfId="0" applyNumberFormat="1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5B8C-F08E-4C3A-A74E-106848374FC5}">
  <sheetPr>
    <pageSetUpPr fitToPage="1"/>
  </sheetPr>
  <dimension ref="A1:Q40"/>
  <sheetViews>
    <sheetView zoomScaleNormal="100" workbookViewId="0">
      <pane xSplit="4" ySplit="4" topLeftCell="E12" activePane="bottomRight" state="frozen"/>
      <selection pane="topRight" activeCell="E1" sqref="E1"/>
      <selection pane="bottomLeft" activeCell="A5" sqref="A5"/>
      <selection pane="bottomRight" activeCell="Q6" sqref="Q6"/>
    </sheetView>
  </sheetViews>
  <sheetFormatPr defaultRowHeight="12.75"/>
  <cols>
    <col min="1" max="1" width="13.140625" customWidth="1"/>
    <col min="4" max="4" width="26.140625" customWidth="1"/>
    <col min="5" max="5" width="13.42578125" customWidth="1"/>
    <col min="6" max="6" width="10.28515625" customWidth="1"/>
    <col min="7" max="7" width="9.5703125" bestFit="1" customWidth="1"/>
    <col min="8" max="8" width="10.42578125" customWidth="1"/>
    <col min="9" max="9" width="11" customWidth="1"/>
    <col min="10" max="10" width="11.140625" customWidth="1"/>
    <col min="11" max="11" width="8.7109375" customWidth="1"/>
    <col min="13" max="13" width="9.5703125" bestFit="1" customWidth="1"/>
    <col min="15" max="15" width="10.85546875" bestFit="1" customWidth="1"/>
  </cols>
  <sheetData>
    <row r="1" spans="1:17" ht="15.75">
      <c r="A1" s="5" t="s">
        <v>55</v>
      </c>
      <c r="B1" s="5"/>
    </row>
    <row r="4" spans="1:17" ht="31.5">
      <c r="A4" s="5" t="s">
        <v>21</v>
      </c>
      <c r="B4" s="5" t="s">
        <v>29</v>
      </c>
      <c r="C4" s="6"/>
      <c r="D4" s="6"/>
      <c r="E4" s="5" t="s">
        <v>30</v>
      </c>
      <c r="F4" s="5" t="s">
        <v>7</v>
      </c>
      <c r="G4" s="5" t="s">
        <v>31</v>
      </c>
      <c r="H4" s="13" t="s">
        <v>51</v>
      </c>
      <c r="I4" s="13" t="s">
        <v>35</v>
      </c>
      <c r="J4" s="13" t="s">
        <v>36</v>
      </c>
      <c r="K4" s="13" t="s">
        <v>49</v>
      </c>
      <c r="L4" s="13" t="s">
        <v>32</v>
      </c>
      <c r="M4" s="5" t="s">
        <v>33</v>
      </c>
      <c r="N4" s="5" t="s">
        <v>34</v>
      </c>
      <c r="O4" s="5" t="s">
        <v>78</v>
      </c>
      <c r="P4" s="1"/>
    </row>
    <row r="5" spans="1:17" ht="15.75">
      <c r="A5" s="44" t="s">
        <v>62</v>
      </c>
      <c r="B5" s="6" t="s">
        <v>83</v>
      </c>
      <c r="C5" s="6"/>
      <c r="D5" s="6"/>
      <c r="E5" s="32">
        <v>481</v>
      </c>
      <c r="F5" s="33">
        <v>89.4</v>
      </c>
      <c r="G5" s="6"/>
      <c r="H5" s="7">
        <v>73.83</v>
      </c>
      <c r="I5" s="6"/>
      <c r="J5" s="6"/>
      <c r="K5" s="6"/>
      <c r="L5" s="6"/>
      <c r="M5" s="6"/>
      <c r="N5" s="7">
        <v>15.57</v>
      </c>
      <c r="O5" s="9">
        <f>F5-G5-H5-I5-J5-K5-L5-M5-N5</f>
        <v>0</v>
      </c>
      <c r="P5" s="6"/>
    </row>
    <row r="6" spans="1:17" ht="15.75">
      <c r="A6" s="44" t="s">
        <v>62</v>
      </c>
      <c r="B6" s="6" t="s">
        <v>77</v>
      </c>
      <c r="C6" s="6"/>
      <c r="D6" s="6"/>
      <c r="E6" s="32">
        <v>482</v>
      </c>
      <c r="F6" s="33">
        <v>78.2</v>
      </c>
      <c r="G6" s="7">
        <v>78.2</v>
      </c>
      <c r="H6" s="6"/>
      <c r="I6" s="11"/>
      <c r="J6" s="6"/>
      <c r="K6" s="6"/>
      <c r="L6" s="7"/>
      <c r="M6" s="6"/>
      <c r="N6" s="7"/>
      <c r="O6" s="9">
        <f t="shared" ref="O6:O27" si="0">F6-G6-H6-I6-J6-K6-L6-M6-N6</f>
        <v>0</v>
      </c>
      <c r="P6" s="6"/>
    </row>
    <row r="7" spans="1:17" ht="15.75">
      <c r="A7" s="44" t="s">
        <v>62</v>
      </c>
      <c r="B7" s="6" t="s">
        <v>64</v>
      </c>
      <c r="C7" s="6"/>
      <c r="D7" s="6"/>
      <c r="E7" s="32">
        <v>483</v>
      </c>
      <c r="F7" s="33">
        <v>59.82</v>
      </c>
      <c r="G7" s="6"/>
      <c r="H7" s="7"/>
      <c r="I7" s="6"/>
      <c r="J7" s="7">
        <f>F7</f>
        <v>59.82</v>
      </c>
      <c r="K7" s="6"/>
      <c r="L7" s="6"/>
      <c r="M7" s="6"/>
      <c r="N7" s="7"/>
      <c r="O7" s="9">
        <f t="shared" si="0"/>
        <v>0</v>
      </c>
      <c r="P7" s="6"/>
    </row>
    <row r="8" spans="1:17" ht="15.75">
      <c r="A8" s="44" t="s">
        <v>62</v>
      </c>
      <c r="B8" s="6" t="s">
        <v>66</v>
      </c>
      <c r="C8" s="6"/>
      <c r="D8" s="6"/>
      <c r="E8" s="32">
        <v>484</v>
      </c>
      <c r="F8" s="33">
        <v>80</v>
      </c>
      <c r="G8" s="6"/>
      <c r="H8" s="7">
        <f>F8</f>
        <v>80</v>
      </c>
      <c r="I8" s="7"/>
      <c r="J8" s="7"/>
      <c r="K8" s="6"/>
      <c r="L8" s="7"/>
      <c r="M8" s="7"/>
      <c r="N8" s="7"/>
      <c r="O8" s="9">
        <f t="shared" si="0"/>
        <v>0</v>
      </c>
      <c r="P8" s="6"/>
    </row>
    <row r="9" spans="1:17" ht="15.75">
      <c r="A9" s="44" t="s">
        <v>62</v>
      </c>
      <c r="B9" s="6" t="s">
        <v>67</v>
      </c>
      <c r="C9" s="6"/>
      <c r="D9" s="6"/>
      <c r="E9" s="32">
        <v>485</v>
      </c>
      <c r="F9" s="33">
        <v>51.6</v>
      </c>
      <c r="G9" s="6"/>
      <c r="H9" s="7"/>
      <c r="I9" s="6"/>
      <c r="J9" s="7"/>
      <c r="K9" s="6"/>
      <c r="L9" s="7"/>
      <c r="M9" s="7">
        <v>43</v>
      </c>
      <c r="N9" s="7">
        <v>8.6</v>
      </c>
      <c r="O9" s="9">
        <f t="shared" si="0"/>
        <v>0</v>
      </c>
      <c r="P9" s="6"/>
    </row>
    <row r="10" spans="1:17" ht="15.75">
      <c r="A10" s="44" t="s">
        <v>70</v>
      </c>
      <c r="B10" s="6" t="s">
        <v>108</v>
      </c>
      <c r="C10" s="6"/>
      <c r="D10" s="6"/>
      <c r="E10" s="32" t="s">
        <v>113</v>
      </c>
      <c r="F10" s="33">
        <v>7</v>
      </c>
      <c r="G10" s="6"/>
      <c r="H10" s="7">
        <v>7</v>
      </c>
      <c r="I10" s="6"/>
      <c r="J10" s="7"/>
      <c r="K10" s="6"/>
      <c r="L10" s="7"/>
      <c r="M10" s="7"/>
      <c r="N10" s="7"/>
      <c r="O10" s="9">
        <f t="shared" si="0"/>
        <v>0</v>
      </c>
      <c r="P10" s="6"/>
    </row>
    <row r="11" spans="1:17" ht="15.75">
      <c r="A11" s="44" t="s">
        <v>71</v>
      </c>
      <c r="B11" s="6" t="s">
        <v>84</v>
      </c>
      <c r="C11" s="6"/>
      <c r="D11" s="6"/>
      <c r="E11" s="32">
        <v>486</v>
      </c>
      <c r="F11" s="33">
        <v>64.83</v>
      </c>
      <c r="G11" s="6"/>
      <c r="H11" s="6">
        <v>51.86</v>
      </c>
      <c r="I11" s="7"/>
      <c r="J11" s="7"/>
      <c r="K11" s="7"/>
      <c r="L11" s="7"/>
      <c r="M11" s="6"/>
      <c r="N11" s="7">
        <v>12.97</v>
      </c>
      <c r="O11" s="9">
        <f t="shared" si="0"/>
        <v>0</v>
      </c>
      <c r="P11" s="6"/>
    </row>
    <row r="12" spans="1:17" ht="15.75">
      <c r="A12" s="44"/>
      <c r="B12" s="6" t="s">
        <v>80</v>
      </c>
      <c r="C12" s="6"/>
      <c r="D12" s="6"/>
      <c r="E12" s="32">
        <v>487</v>
      </c>
      <c r="F12" s="33"/>
      <c r="G12" s="6"/>
      <c r="H12" s="6"/>
      <c r="I12" s="7"/>
      <c r="J12" s="7"/>
      <c r="K12" s="6"/>
      <c r="L12" s="7"/>
      <c r="M12" s="6"/>
      <c r="N12" s="7"/>
      <c r="O12" s="9">
        <f t="shared" si="0"/>
        <v>0</v>
      </c>
      <c r="P12" s="6"/>
      <c r="Q12" s="3"/>
    </row>
    <row r="13" spans="1:17" ht="15.75">
      <c r="A13" s="44" t="s">
        <v>71</v>
      </c>
      <c r="B13" s="6" t="s">
        <v>69</v>
      </c>
      <c r="C13" s="6"/>
      <c r="D13" s="6"/>
      <c r="E13" s="32">
        <v>488</v>
      </c>
      <c r="F13" s="33">
        <v>36</v>
      </c>
      <c r="G13" s="6"/>
      <c r="H13" s="7"/>
      <c r="I13" s="7"/>
      <c r="J13" s="7"/>
      <c r="K13" s="7">
        <v>30</v>
      </c>
      <c r="L13" s="7"/>
      <c r="M13" s="6"/>
      <c r="N13" s="7">
        <v>6</v>
      </c>
      <c r="O13" s="9">
        <f t="shared" si="0"/>
        <v>0</v>
      </c>
      <c r="P13" s="6"/>
    </row>
    <row r="14" spans="1:17" ht="15.75">
      <c r="A14" s="44" t="s">
        <v>71</v>
      </c>
      <c r="B14" s="6" t="s">
        <v>83</v>
      </c>
      <c r="C14" s="6"/>
      <c r="D14" s="6"/>
      <c r="E14" s="32">
        <v>489</v>
      </c>
      <c r="F14" s="33">
        <v>33.9</v>
      </c>
      <c r="G14" s="6"/>
      <c r="H14" s="6">
        <v>29.56</v>
      </c>
      <c r="I14" s="7"/>
      <c r="J14" s="7"/>
      <c r="K14" s="6"/>
      <c r="L14" s="7"/>
      <c r="M14" s="7"/>
      <c r="N14" s="7">
        <v>4.34</v>
      </c>
      <c r="O14" s="9">
        <f t="shared" si="0"/>
        <v>0</v>
      </c>
      <c r="P14" s="6"/>
    </row>
    <row r="15" spans="1:17" ht="15.75">
      <c r="A15" s="44" t="s">
        <v>71</v>
      </c>
      <c r="B15" s="6" t="s">
        <v>72</v>
      </c>
      <c r="C15" s="6"/>
      <c r="D15" s="6"/>
      <c r="E15" s="32">
        <v>490</v>
      </c>
      <c r="F15" s="33">
        <v>252.57</v>
      </c>
      <c r="G15" s="6"/>
      <c r="H15" s="7"/>
      <c r="I15" s="7">
        <v>252.57</v>
      </c>
      <c r="J15" s="7"/>
      <c r="K15" s="7"/>
      <c r="L15" s="7"/>
      <c r="M15" s="7"/>
      <c r="N15" s="7"/>
      <c r="O15" s="9">
        <f t="shared" si="0"/>
        <v>0</v>
      </c>
      <c r="P15" s="6"/>
    </row>
    <row r="16" spans="1:17" ht="15.75">
      <c r="A16" s="44" t="s">
        <v>68</v>
      </c>
      <c r="B16" s="6" t="s">
        <v>81</v>
      </c>
      <c r="C16" s="6"/>
      <c r="D16" s="6"/>
      <c r="E16" s="32">
        <v>491</v>
      </c>
      <c r="F16" s="33">
        <v>45</v>
      </c>
      <c r="G16" s="6"/>
      <c r="H16" s="7">
        <v>36</v>
      </c>
      <c r="I16" s="7"/>
      <c r="J16" s="7"/>
      <c r="K16" s="7"/>
      <c r="L16" s="7"/>
      <c r="M16" s="7"/>
      <c r="N16" s="7">
        <v>9</v>
      </c>
      <c r="O16" s="9">
        <f t="shared" si="0"/>
        <v>0</v>
      </c>
      <c r="P16" s="6"/>
    </row>
    <row r="17" spans="1:16" ht="15.75">
      <c r="A17" s="44" t="s">
        <v>73</v>
      </c>
      <c r="B17" s="6" t="s">
        <v>82</v>
      </c>
      <c r="C17" s="6"/>
      <c r="D17" s="6"/>
      <c r="E17" s="32">
        <v>492</v>
      </c>
      <c r="F17" s="33">
        <v>16.2</v>
      </c>
      <c r="G17" s="7"/>
      <c r="H17" s="7"/>
      <c r="I17" s="7"/>
      <c r="J17" s="7"/>
      <c r="K17" s="7"/>
      <c r="L17" s="7"/>
      <c r="M17" s="7">
        <v>13.5</v>
      </c>
      <c r="N17" s="7">
        <v>2.7</v>
      </c>
      <c r="O17" s="9">
        <f t="shared" si="0"/>
        <v>0</v>
      </c>
      <c r="P17" s="6"/>
    </row>
    <row r="18" spans="1:16" ht="15.75">
      <c r="A18" s="44" t="s">
        <v>86</v>
      </c>
      <c r="B18" s="6" t="s">
        <v>87</v>
      </c>
      <c r="C18" s="6"/>
      <c r="D18" s="6"/>
      <c r="E18" s="32">
        <v>493</v>
      </c>
      <c r="F18" s="33">
        <v>110.34</v>
      </c>
      <c r="G18" s="7"/>
      <c r="H18" s="7"/>
      <c r="I18" s="7"/>
      <c r="J18" s="7">
        <v>52.45</v>
      </c>
      <c r="K18" s="7"/>
      <c r="L18" s="6"/>
      <c r="M18" s="7">
        <v>39.5</v>
      </c>
      <c r="N18" s="7">
        <v>18.39</v>
      </c>
      <c r="O18" s="9">
        <f t="shared" si="0"/>
        <v>0</v>
      </c>
      <c r="P18" s="6"/>
    </row>
    <row r="19" spans="1:16" ht="16.5" customHeight="1">
      <c r="A19" s="44" t="s">
        <v>88</v>
      </c>
      <c r="B19" s="6" t="s">
        <v>90</v>
      </c>
      <c r="C19" s="6"/>
      <c r="D19" s="6"/>
      <c r="E19" s="32">
        <v>494</v>
      </c>
      <c r="F19" s="33">
        <v>400</v>
      </c>
      <c r="G19" s="7"/>
      <c r="H19" s="7"/>
      <c r="I19" s="7"/>
      <c r="J19" s="7">
        <v>400</v>
      </c>
      <c r="K19" s="6"/>
      <c r="L19" s="7"/>
      <c r="M19" s="7"/>
      <c r="N19" s="7"/>
      <c r="O19" s="9">
        <f t="shared" si="0"/>
        <v>0</v>
      </c>
      <c r="P19" s="6"/>
    </row>
    <row r="20" spans="1:16" ht="13.5" customHeight="1">
      <c r="A20" s="44" t="s">
        <v>88</v>
      </c>
      <c r="B20" s="6" t="s">
        <v>89</v>
      </c>
      <c r="C20" s="6"/>
      <c r="D20" s="6"/>
      <c r="E20" s="32">
        <v>495</v>
      </c>
      <c r="F20" s="33">
        <v>500</v>
      </c>
      <c r="G20" s="7"/>
      <c r="H20" s="7"/>
      <c r="I20" s="7"/>
      <c r="J20" s="7">
        <v>500</v>
      </c>
      <c r="K20" s="7"/>
      <c r="L20" s="7"/>
      <c r="M20" s="7"/>
      <c r="N20" s="7"/>
      <c r="O20" s="9">
        <f t="shared" si="0"/>
        <v>0</v>
      </c>
      <c r="P20" s="6"/>
    </row>
    <row r="21" spans="1:16" ht="13.5" customHeight="1">
      <c r="A21" s="44" t="s">
        <v>91</v>
      </c>
      <c r="B21" s="6" t="s">
        <v>69</v>
      </c>
      <c r="C21" s="6"/>
      <c r="D21" s="6"/>
      <c r="E21" s="32">
        <v>496</v>
      </c>
      <c r="F21" s="33">
        <v>164.4</v>
      </c>
      <c r="G21" s="7"/>
      <c r="H21" s="7"/>
      <c r="I21" s="7"/>
      <c r="J21" s="7"/>
      <c r="K21" s="7">
        <v>137</v>
      </c>
      <c r="L21" s="7"/>
      <c r="M21" s="6"/>
      <c r="N21" s="7">
        <v>27.4</v>
      </c>
      <c r="O21" s="9">
        <f t="shared" si="0"/>
        <v>0</v>
      </c>
      <c r="P21" s="6"/>
    </row>
    <row r="22" spans="1:16" ht="13.5" customHeight="1">
      <c r="A22" s="44" t="s">
        <v>79</v>
      </c>
      <c r="B22" s="6"/>
      <c r="C22" s="6"/>
      <c r="D22" s="6"/>
      <c r="E22" s="32">
        <v>497</v>
      </c>
      <c r="F22" s="33"/>
      <c r="G22" s="7"/>
      <c r="H22" s="7"/>
      <c r="I22" s="7"/>
      <c r="J22" s="7"/>
      <c r="K22" s="7"/>
      <c r="L22" s="7"/>
      <c r="M22" s="6"/>
      <c r="N22" s="7"/>
      <c r="O22" s="9">
        <f t="shared" si="0"/>
        <v>0</v>
      </c>
      <c r="P22" s="6"/>
    </row>
    <row r="23" spans="1:16" ht="13.5" customHeight="1">
      <c r="A23" s="44" t="s">
        <v>93</v>
      </c>
      <c r="B23" s="6" t="s">
        <v>92</v>
      </c>
      <c r="C23" s="6"/>
      <c r="D23" s="6"/>
      <c r="E23" s="32">
        <v>498</v>
      </c>
      <c r="F23" s="33">
        <v>33.54</v>
      </c>
      <c r="G23" s="7"/>
      <c r="H23" s="7">
        <v>27.95</v>
      </c>
      <c r="I23" s="7"/>
      <c r="J23" s="7"/>
      <c r="K23" s="7"/>
      <c r="L23" s="7"/>
      <c r="M23" s="6"/>
      <c r="N23" s="7">
        <v>5.59</v>
      </c>
      <c r="O23" s="9">
        <f t="shared" si="0"/>
        <v>0</v>
      </c>
      <c r="P23" s="6"/>
    </row>
    <row r="24" spans="1:16" ht="13.5" customHeight="1">
      <c r="A24" s="44" t="s">
        <v>94</v>
      </c>
      <c r="B24" s="6" t="s">
        <v>67</v>
      </c>
      <c r="C24" s="6"/>
      <c r="D24" s="6"/>
      <c r="E24" s="32" t="s">
        <v>95</v>
      </c>
      <c r="F24" s="33">
        <v>117.6</v>
      </c>
      <c r="G24" s="7"/>
      <c r="H24" s="7"/>
      <c r="I24" s="7"/>
      <c r="J24" s="7"/>
      <c r="K24" s="7"/>
      <c r="L24" s="7"/>
      <c r="M24" s="7">
        <v>98</v>
      </c>
      <c r="N24" s="7">
        <v>19.600000000000001</v>
      </c>
      <c r="O24" s="9">
        <f t="shared" si="0"/>
        <v>0</v>
      </c>
      <c r="P24" s="6"/>
    </row>
    <row r="25" spans="1:16" ht="13.5" customHeight="1">
      <c r="A25" s="44" t="s">
        <v>94</v>
      </c>
      <c r="B25" s="6" t="s">
        <v>96</v>
      </c>
      <c r="C25" s="6"/>
      <c r="D25" s="6"/>
      <c r="E25" s="32" t="s">
        <v>95</v>
      </c>
      <c r="F25" s="33">
        <v>140.65</v>
      </c>
      <c r="G25" s="7"/>
      <c r="H25" s="7"/>
      <c r="I25" s="7"/>
      <c r="J25" s="7"/>
      <c r="K25" s="7"/>
      <c r="L25" s="7"/>
      <c r="M25" s="6">
        <v>117.21</v>
      </c>
      <c r="N25" s="7">
        <v>23.44</v>
      </c>
      <c r="O25" s="9">
        <f t="shared" si="0"/>
        <v>0</v>
      </c>
      <c r="P25" s="6"/>
    </row>
    <row r="26" spans="1:16" ht="13.5" customHeight="1">
      <c r="A26" s="44" t="s">
        <v>97</v>
      </c>
      <c r="B26" s="6" t="s">
        <v>98</v>
      </c>
      <c r="C26" s="6"/>
      <c r="D26" s="6"/>
      <c r="E26" s="32" t="s">
        <v>95</v>
      </c>
      <c r="F26" s="33">
        <v>788.45</v>
      </c>
      <c r="G26" s="7"/>
      <c r="H26" s="7"/>
      <c r="I26" s="7"/>
      <c r="J26" s="7"/>
      <c r="K26" s="7"/>
      <c r="L26" s="7"/>
      <c r="M26" s="7">
        <v>657.04</v>
      </c>
      <c r="N26" s="7">
        <v>131.41</v>
      </c>
      <c r="O26" s="9">
        <f t="shared" si="0"/>
        <v>0</v>
      </c>
      <c r="P26" s="6"/>
    </row>
    <row r="27" spans="1:16" ht="13.5" customHeight="1">
      <c r="A27" s="44" t="s">
        <v>97</v>
      </c>
      <c r="B27" s="6" t="s">
        <v>99</v>
      </c>
      <c r="C27" s="6"/>
      <c r="D27" s="6"/>
      <c r="E27" s="32" t="s">
        <v>95</v>
      </c>
      <c r="F27" s="33">
        <v>2074</v>
      </c>
      <c r="G27" s="7"/>
      <c r="H27" s="7"/>
      <c r="I27" s="7">
        <v>2074</v>
      </c>
      <c r="J27" s="7"/>
      <c r="K27" s="7"/>
      <c r="L27" s="7"/>
      <c r="M27" s="6"/>
      <c r="N27" s="7">
        <v>0</v>
      </c>
      <c r="O27" s="9">
        <f t="shared" si="0"/>
        <v>0</v>
      </c>
      <c r="P27" s="6"/>
    </row>
    <row r="28" spans="1:16" s="38" customFormat="1" ht="13.5" customHeight="1">
      <c r="A28" s="46"/>
      <c r="B28" s="39"/>
      <c r="C28" s="39"/>
      <c r="D28" s="50" t="s">
        <v>104</v>
      </c>
      <c r="E28" s="47"/>
      <c r="F28" s="51">
        <f>SUM(F5:F27)</f>
        <v>5143.5</v>
      </c>
      <c r="G28" s="51">
        <f t="shared" ref="G28:N28" si="1">SUM(G5:G27)</f>
        <v>78.2</v>
      </c>
      <c r="H28" s="51">
        <f t="shared" si="1"/>
        <v>306.2</v>
      </c>
      <c r="I28" s="51">
        <f t="shared" si="1"/>
        <v>2326.5700000000002</v>
      </c>
      <c r="J28" s="51">
        <f t="shared" si="1"/>
        <v>1012.27</v>
      </c>
      <c r="K28" s="51">
        <f t="shared" si="1"/>
        <v>167</v>
      </c>
      <c r="L28" s="51">
        <f t="shared" si="1"/>
        <v>0</v>
      </c>
      <c r="M28" s="51">
        <f t="shared" si="1"/>
        <v>968.25</v>
      </c>
      <c r="N28" s="51">
        <f t="shared" si="1"/>
        <v>285.01</v>
      </c>
      <c r="O28" s="40"/>
      <c r="P28" s="39"/>
    </row>
    <row r="29" spans="1:16" ht="13.5" customHeight="1">
      <c r="A29" s="44"/>
      <c r="B29" s="6"/>
      <c r="C29" s="6"/>
      <c r="D29" s="6"/>
      <c r="E29" s="32"/>
      <c r="F29" s="33"/>
      <c r="G29" s="7"/>
      <c r="H29" s="7"/>
      <c r="I29" s="7"/>
      <c r="J29" s="7"/>
      <c r="K29" s="7"/>
      <c r="L29" s="7"/>
      <c r="M29" s="6"/>
      <c r="N29" s="7"/>
      <c r="O29" s="7"/>
      <c r="P29" s="6"/>
    </row>
    <row r="30" spans="1:16" ht="13.5" customHeight="1">
      <c r="A30" s="44"/>
      <c r="B30" s="6"/>
      <c r="C30" s="6"/>
      <c r="D30" s="6"/>
      <c r="E30" s="32"/>
      <c r="F30" s="33"/>
      <c r="G30" s="7"/>
      <c r="H30" s="33"/>
      <c r="I30" s="7"/>
      <c r="J30" s="7"/>
      <c r="K30" s="33"/>
      <c r="L30" s="33"/>
      <c r="M30" s="33"/>
      <c r="N30" s="33"/>
      <c r="O30" s="43"/>
      <c r="P30" s="6"/>
    </row>
    <row r="31" spans="1:16" ht="13.5" customHeight="1">
      <c r="A31" s="44"/>
      <c r="B31" s="6"/>
      <c r="C31" s="6"/>
      <c r="D31" s="6"/>
      <c r="E31" s="32"/>
      <c r="F31" s="33"/>
      <c r="G31" s="7"/>
      <c r="H31" s="6"/>
      <c r="I31" s="7"/>
      <c r="J31" s="7"/>
      <c r="K31" s="7"/>
      <c r="L31" s="7"/>
      <c r="M31" s="6"/>
      <c r="N31" s="7"/>
      <c r="O31" s="7"/>
      <c r="P31" s="6"/>
    </row>
    <row r="32" spans="1:16" ht="13.5" customHeight="1">
      <c r="A32" s="44"/>
      <c r="B32" s="6"/>
      <c r="C32" s="6"/>
      <c r="D32" s="7"/>
      <c r="E32" s="32"/>
      <c r="F32" s="33"/>
      <c r="G32" s="7"/>
      <c r="H32" s="6"/>
      <c r="I32" s="7"/>
      <c r="J32" s="7"/>
      <c r="K32" s="6"/>
      <c r="L32" s="7"/>
      <c r="M32" s="6"/>
      <c r="N32" s="7"/>
      <c r="O32" s="7"/>
      <c r="P32" s="6"/>
    </row>
    <row r="33" spans="1:17" ht="15" customHeight="1">
      <c r="A33" s="45"/>
      <c r="B33" s="6"/>
      <c r="C33" s="6"/>
      <c r="D33" s="6"/>
      <c r="E33" s="32"/>
      <c r="F33" s="33"/>
      <c r="G33" s="7"/>
      <c r="H33" s="7"/>
      <c r="I33" s="7"/>
      <c r="J33" s="7"/>
      <c r="K33" s="7"/>
      <c r="L33" s="7"/>
      <c r="M33" s="7"/>
      <c r="N33" s="7"/>
      <c r="O33" s="7"/>
      <c r="P33" s="6"/>
    </row>
    <row r="34" spans="1:17" ht="15" customHeight="1">
      <c r="A34" s="34"/>
      <c r="B34" s="6"/>
      <c r="C34" s="6"/>
      <c r="D34" s="6"/>
      <c r="E34" s="32"/>
      <c r="F34" s="33"/>
      <c r="G34" s="7"/>
      <c r="H34" s="7"/>
      <c r="I34" s="7"/>
      <c r="J34" s="7"/>
      <c r="K34" s="7"/>
      <c r="L34" s="7"/>
      <c r="M34" s="7"/>
      <c r="N34" s="7"/>
      <c r="O34" s="7"/>
    </row>
    <row r="35" spans="1:17" ht="15" customHeight="1">
      <c r="A35" s="34"/>
      <c r="B35" s="6"/>
      <c r="C35" s="6"/>
      <c r="D35" s="6"/>
      <c r="E35" s="32"/>
      <c r="F35" s="33"/>
      <c r="G35" s="7"/>
      <c r="H35" s="7"/>
      <c r="I35" s="7"/>
      <c r="J35" s="7"/>
      <c r="K35" s="7"/>
      <c r="L35" s="7"/>
      <c r="M35" s="7"/>
      <c r="N35" s="7"/>
      <c r="O35" s="7"/>
    </row>
    <row r="36" spans="1:17" ht="16.5" customHeight="1">
      <c r="A36" s="15"/>
      <c r="B36" s="6"/>
      <c r="C36" s="6"/>
      <c r="D36" s="6"/>
      <c r="E36" s="6"/>
      <c r="F36" s="9"/>
      <c r="G36" s="7"/>
      <c r="H36" s="9"/>
      <c r="I36" s="7"/>
      <c r="J36" s="7"/>
      <c r="K36" s="9"/>
      <c r="L36" s="9"/>
      <c r="M36" s="9"/>
      <c r="N36" s="9"/>
      <c r="O36" s="9"/>
    </row>
    <row r="37" spans="1:17" ht="15">
      <c r="A37" s="15"/>
      <c r="B37" s="6"/>
      <c r="C37" s="6"/>
      <c r="D37" s="6"/>
      <c r="E37" s="6"/>
      <c r="F37" s="7"/>
      <c r="G37" s="7"/>
      <c r="H37" s="6"/>
      <c r="I37" s="7"/>
      <c r="J37" s="7"/>
      <c r="K37" s="6"/>
      <c r="L37" s="6"/>
      <c r="M37" s="6"/>
      <c r="N37" s="7"/>
      <c r="O37" s="7"/>
      <c r="Q37" s="41"/>
    </row>
    <row r="38" spans="1:17" ht="15">
      <c r="A38" s="15"/>
      <c r="B38" s="6"/>
      <c r="C38" s="6"/>
      <c r="D38" s="6"/>
      <c r="E38" s="6"/>
      <c r="F38" s="7"/>
      <c r="G38" s="7"/>
      <c r="H38" s="7"/>
      <c r="I38" s="7"/>
      <c r="J38" s="7"/>
      <c r="K38" s="6"/>
      <c r="L38" s="6"/>
      <c r="M38" s="6"/>
      <c r="N38" s="7"/>
      <c r="O38" s="7"/>
    </row>
    <row r="39" spans="1:17" ht="15">
      <c r="A39" s="15"/>
      <c r="B39" s="6"/>
      <c r="C39" s="6"/>
      <c r="D39" s="6"/>
      <c r="E39" s="6"/>
      <c r="F39" s="7"/>
      <c r="G39" s="7"/>
      <c r="H39" s="6"/>
      <c r="I39" s="7"/>
      <c r="J39" s="7"/>
      <c r="K39" s="6"/>
      <c r="L39" s="6"/>
      <c r="M39" s="6"/>
      <c r="N39" s="7"/>
      <c r="O39" s="7"/>
    </row>
    <row r="40" spans="1:17" ht="15">
      <c r="A40" s="14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</row>
  </sheetData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topLeftCell="A23" zoomScale="115" zoomScaleNormal="115" workbookViewId="0">
      <selection activeCell="F40" sqref="F40"/>
    </sheetView>
  </sheetViews>
  <sheetFormatPr defaultRowHeight="12.75"/>
  <cols>
    <col min="1" max="1" width="18.42578125" customWidth="1"/>
    <col min="4" max="4" width="43" customWidth="1"/>
    <col min="5" max="5" width="13.42578125" customWidth="1"/>
    <col min="6" max="6" width="14.42578125" customWidth="1"/>
    <col min="7" max="7" width="10.85546875" bestFit="1" customWidth="1"/>
    <col min="9" max="9" width="14.28515625" customWidth="1"/>
    <col min="11" max="11" width="9.5703125" bestFit="1" customWidth="1"/>
  </cols>
  <sheetData>
    <row r="1" spans="1:11" ht="15.75">
      <c r="B1" s="5" t="s">
        <v>56</v>
      </c>
      <c r="C1" s="5"/>
      <c r="D1" s="5"/>
      <c r="E1" s="5"/>
      <c r="F1" s="6"/>
      <c r="G1" s="6"/>
      <c r="H1" s="6"/>
      <c r="I1" s="6"/>
      <c r="J1" s="6"/>
    </row>
    <row r="2" spans="1:11" ht="15">
      <c r="B2" s="6"/>
      <c r="C2" s="6"/>
      <c r="D2" s="6"/>
      <c r="E2" s="6"/>
      <c r="F2" s="6"/>
      <c r="G2" s="6"/>
      <c r="H2" s="6"/>
      <c r="I2" s="6"/>
      <c r="J2" s="6"/>
    </row>
    <row r="3" spans="1:11" ht="15.75">
      <c r="B3" s="5"/>
      <c r="C3" s="5"/>
      <c r="D3" s="5"/>
      <c r="E3" s="5"/>
      <c r="F3" s="5"/>
      <c r="G3" s="5"/>
      <c r="H3" s="5"/>
      <c r="I3" s="5"/>
      <c r="J3" s="5"/>
      <c r="K3" s="1"/>
    </row>
    <row r="4" spans="1:11" ht="15">
      <c r="B4" s="6"/>
      <c r="C4" s="6"/>
      <c r="D4" s="6"/>
      <c r="E4" s="6"/>
      <c r="F4" s="6"/>
      <c r="G4" s="6"/>
      <c r="H4" s="6"/>
      <c r="I4" s="6"/>
      <c r="J4" s="6"/>
    </row>
    <row r="5" spans="1:11" ht="15.75">
      <c r="B5" s="6"/>
      <c r="C5" s="6"/>
      <c r="D5" s="6"/>
      <c r="E5" s="6"/>
      <c r="F5" s="5" t="s">
        <v>57</v>
      </c>
      <c r="G5" s="6"/>
      <c r="H5" s="6"/>
      <c r="I5" s="5"/>
      <c r="J5" s="6"/>
    </row>
    <row r="6" spans="1:11" ht="15">
      <c r="B6" s="6"/>
      <c r="C6" s="6"/>
      <c r="D6" s="6"/>
      <c r="E6" s="6"/>
      <c r="F6" s="7"/>
      <c r="G6" s="6"/>
      <c r="H6" s="6"/>
      <c r="I6" s="7"/>
      <c r="J6" s="6"/>
    </row>
    <row r="7" spans="1:11" ht="15.75">
      <c r="B7" s="5" t="s">
        <v>1</v>
      </c>
      <c r="C7" s="6"/>
      <c r="D7" s="6"/>
      <c r="E7" s="6"/>
      <c r="F7" s="7"/>
      <c r="G7" s="5"/>
      <c r="H7" s="6"/>
      <c r="I7" s="7"/>
      <c r="J7" s="6"/>
    </row>
    <row r="8" spans="1:11" ht="15.75">
      <c r="B8" s="6"/>
      <c r="C8" s="6"/>
      <c r="D8" s="6"/>
      <c r="E8" s="6"/>
      <c r="F8" s="40"/>
      <c r="G8" s="5"/>
      <c r="H8" s="6"/>
      <c r="I8" s="7"/>
      <c r="J8" s="6"/>
    </row>
    <row r="9" spans="1:11" ht="15">
      <c r="B9" s="6" t="s">
        <v>4</v>
      </c>
      <c r="C9" s="6"/>
      <c r="D9" s="6"/>
      <c r="E9" s="6"/>
      <c r="F9" s="24">
        <v>9750</v>
      </c>
      <c r="G9" s="7"/>
      <c r="H9" s="6"/>
      <c r="I9" s="7"/>
      <c r="J9" s="6"/>
      <c r="K9" s="2"/>
    </row>
    <row r="10" spans="1:11" ht="15">
      <c r="B10" s="6" t="s">
        <v>6</v>
      </c>
      <c r="C10" s="6"/>
      <c r="D10" s="6"/>
      <c r="E10" s="6"/>
      <c r="F10" s="24">
        <v>0</v>
      </c>
      <c r="G10" s="7"/>
      <c r="H10" s="6"/>
      <c r="I10" s="7"/>
      <c r="J10" s="6"/>
      <c r="K10" s="2"/>
    </row>
    <row r="11" spans="1:11" ht="15">
      <c r="B11" s="6" t="s">
        <v>22</v>
      </c>
      <c r="C11" s="6"/>
      <c r="D11" s="6"/>
      <c r="E11" s="6"/>
      <c r="F11" s="24">
        <v>0</v>
      </c>
      <c r="G11" s="7"/>
      <c r="H11" s="6"/>
      <c r="I11" s="8"/>
      <c r="J11" s="6"/>
      <c r="K11" s="2"/>
    </row>
    <row r="12" spans="1:11" ht="15">
      <c r="B12" s="6" t="s">
        <v>44</v>
      </c>
      <c r="C12" s="6"/>
      <c r="D12" s="6"/>
      <c r="E12" s="6"/>
      <c r="F12" s="40">
        <v>2.13</v>
      </c>
      <c r="G12" s="7"/>
      <c r="H12" s="6"/>
      <c r="I12" s="8"/>
      <c r="J12" s="6"/>
      <c r="K12" s="2"/>
    </row>
    <row r="13" spans="1:11" ht="15.75">
      <c r="B13" s="6" t="s">
        <v>7</v>
      </c>
      <c r="C13" s="6"/>
      <c r="D13" s="6"/>
      <c r="E13" s="6"/>
      <c r="F13" s="9">
        <f>SUM(F8:F12)</f>
        <v>9752.1299999999992</v>
      </c>
      <c r="G13" s="6"/>
      <c r="H13" s="6"/>
      <c r="I13" s="9"/>
      <c r="J13" s="7"/>
      <c r="K13" s="2"/>
    </row>
    <row r="14" spans="1:11" ht="15">
      <c r="B14" s="6"/>
      <c r="C14" s="6"/>
      <c r="D14" s="6"/>
      <c r="E14" s="6"/>
      <c r="F14" s="6"/>
      <c r="G14" s="6"/>
      <c r="H14" s="6"/>
      <c r="I14" s="7"/>
      <c r="J14" s="6"/>
      <c r="K14" s="2"/>
    </row>
    <row r="15" spans="1:11" ht="15">
      <c r="B15" s="6"/>
      <c r="C15" s="6"/>
      <c r="D15" s="6"/>
      <c r="E15" s="6"/>
      <c r="F15" s="6"/>
      <c r="G15" s="6"/>
      <c r="H15" s="6"/>
      <c r="I15" s="7"/>
      <c r="J15" s="6"/>
      <c r="K15" s="2"/>
    </row>
    <row r="16" spans="1:11" ht="15.75">
      <c r="A16" s="1" t="s">
        <v>21</v>
      </c>
      <c r="B16" s="5" t="s">
        <v>2</v>
      </c>
      <c r="C16" s="6"/>
      <c r="D16" s="6"/>
      <c r="E16" s="6" t="s">
        <v>42</v>
      </c>
      <c r="F16" s="6" t="s">
        <v>41</v>
      </c>
      <c r="G16" s="6"/>
      <c r="H16" s="6"/>
      <c r="I16" s="7"/>
      <c r="J16" s="6"/>
      <c r="K16" s="2"/>
    </row>
    <row r="17" spans="1:11" ht="15">
      <c r="A17" s="31" t="s">
        <v>62</v>
      </c>
      <c r="B17" s="6" t="s">
        <v>112</v>
      </c>
      <c r="C17" s="6"/>
      <c r="D17" s="6"/>
      <c r="E17" s="32">
        <v>481</v>
      </c>
      <c r="F17" s="33">
        <v>89.4</v>
      </c>
      <c r="G17" s="7"/>
      <c r="H17" s="6"/>
      <c r="I17" s="7"/>
      <c r="J17" s="6"/>
      <c r="K17" s="2"/>
    </row>
    <row r="18" spans="1:11" ht="15">
      <c r="A18" s="31" t="s">
        <v>62</v>
      </c>
      <c r="B18" s="6" t="s">
        <v>63</v>
      </c>
      <c r="C18" s="6"/>
      <c r="D18" s="6"/>
      <c r="E18" s="32">
        <v>482</v>
      </c>
      <c r="F18" s="33">
        <v>78.2</v>
      </c>
      <c r="G18" s="11"/>
      <c r="H18" s="6"/>
      <c r="I18" s="7"/>
      <c r="J18" s="6"/>
      <c r="K18" s="2"/>
    </row>
    <row r="19" spans="1:11" ht="15">
      <c r="A19" s="31" t="s">
        <v>62</v>
      </c>
      <c r="B19" s="6" t="s">
        <v>64</v>
      </c>
      <c r="C19" s="6" t="s">
        <v>65</v>
      </c>
      <c r="D19" s="6"/>
      <c r="E19" s="32">
        <v>483</v>
      </c>
      <c r="F19" s="33">
        <v>59.82</v>
      </c>
      <c r="G19" s="7"/>
      <c r="H19" s="6"/>
      <c r="I19" s="7"/>
      <c r="J19" s="6"/>
      <c r="K19" s="2"/>
    </row>
    <row r="20" spans="1:11" ht="15">
      <c r="A20" s="31" t="s">
        <v>62</v>
      </c>
      <c r="B20" s="6" t="s">
        <v>66</v>
      </c>
      <c r="C20" s="6"/>
      <c r="D20" s="6"/>
      <c r="E20" s="32">
        <v>484</v>
      </c>
      <c r="F20" s="33">
        <v>80</v>
      </c>
      <c r="G20" s="7"/>
      <c r="H20" s="6"/>
      <c r="I20" s="7"/>
      <c r="J20" s="6"/>
      <c r="K20" s="2"/>
    </row>
    <row r="21" spans="1:11" ht="15">
      <c r="A21" s="31" t="s">
        <v>62</v>
      </c>
      <c r="B21" s="6" t="s">
        <v>67</v>
      </c>
      <c r="C21" s="6"/>
      <c r="D21" s="6"/>
      <c r="E21" s="32">
        <v>485</v>
      </c>
      <c r="F21" s="33">
        <v>51.6</v>
      </c>
      <c r="G21" s="7"/>
      <c r="H21" s="6"/>
      <c r="I21" s="7"/>
      <c r="J21" s="6"/>
      <c r="K21" s="2"/>
    </row>
    <row r="22" spans="1:11" ht="15">
      <c r="A22" s="31" t="s">
        <v>62</v>
      </c>
      <c r="B22" s="6" t="s">
        <v>85</v>
      </c>
      <c r="C22" s="6"/>
      <c r="D22" s="6"/>
      <c r="E22" s="32">
        <v>486</v>
      </c>
      <c r="F22" s="33">
        <v>64.83</v>
      </c>
      <c r="G22" s="7"/>
      <c r="H22" s="6"/>
      <c r="I22" s="7"/>
      <c r="J22" s="6"/>
      <c r="K22" s="2"/>
    </row>
    <row r="23" spans="1:11" s="38" customFormat="1" ht="15">
      <c r="A23" s="49"/>
      <c r="B23" s="39" t="s">
        <v>79</v>
      </c>
      <c r="C23" s="39"/>
      <c r="D23" s="39"/>
      <c r="E23" s="47">
        <v>487</v>
      </c>
      <c r="F23" s="48">
        <v>0</v>
      </c>
      <c r="G23" s="40"/>
      <c r="H23" s="39"/>
      <c r="I23" s="40"/>
      <c r="J23" s="39"/>
      <c r="K23" s="36"/>
    </row>
    <row r="24" spans="1:11" s="38" customFormat="1" ht="15">
      <c r="A24" s="49" t="s">
        <v>70</v>
      </c>
      <c r="B24" s="39" t="s">
        <v>108</v>
      </c>
      <c r="C24" s="39"/>
      <c r="D24" s="39"/>
      <c r="E24" s="47"/>
      <c r="F24" s="48">
        <v>7</v>
      </c>
      <c r="G24" s="40"/>
      <c r="H24" s="39"/>
      <c r="I24" s="40"/>
      <c r="J24" s="39"/>
      <c r="K24" s="36"/>
    </row>
    <row r="25" spans="1:11" ht="15">
      <c r="A25" s="31" t="s">
        <v>70</v>
      </c>
      <c r="B25" s="6" t="s">
        <v>69</v>
      </c>
      <c r="C25" s="6"/>
      <c r="D25" s="6"/>
      <c r="E25" s="32">
        <v>488</v>
      </c>
      <c r="F25" s="33">
        <v>36</v>
      </c>
      <c r="G25" s="7"/>
      <c r="H25" s="6"/>
      <c r="I25" s="7"/>
      <c r="J25" s="6"/>
      <c r="K25" s="2"/>
    </row>
    <row r="26" spans="1:11" ht="15">
      <c r="A26" s="31" t="s">
        <v>70</v>
      </c>
      <c r="B26" s="6" t="s">
        <v>76</v>
      </c>
      <c r="C26" s="6"/>
      <c r="D26" s="6"/>
      <c r="E26" s="32">
        <v>489</v>
      </c>
      <c r="F26" s="33">
        <v>33.9</v>
      </c>
      <c r="G26" s="7"/>
      <c r="H26" s="6"/>
      <c r="I26" s="7"/>
      <c r="J26" s="6"/>
      <c r="K26" s="2"/>
    </row>
    <row r="27" spans="1:11" ht="15">
      <c r="A27" s="31" t="s">
        <v>71</v>
      </c>
      <c r="B27" s="6" t="s">
        <v>72</v>
      </c>
      <c r="C27" s="6"/>
      <c r="D27" s="6"/>
      <c r="E27" s="32">
        <v>490</v>
      </c>
      <c r="F27" s="33">
        <v>252.57</v>
      </c>
      <c r="G27" s="7"/>
      <c r="H27" s="6"/>
      <c r="I27" s="7"/>
      <c r="J27" s="6"/>
      <c r="K27" s="2"/>
    </row>
    <row r="28" spans="1:11" ht="15">
      <c r="A28" s="31" t="s">
        <v>68</v>
      </c>
      <c r="B28" s="6" t="s">
        <v>74</v>
      </c>
      <c r="C28" s="6"/>
      <c r="D28" s="6"/>
      <c r="E28" s="32">
        <v>491</v>
      </c>
      <c r="F28" s="33">
        <v>45</v>
      </c>
      <c r="G28" s="7"/>
      <c r="H28" s="6"/>
      <c r="I28" s="7"/>
      <c r="J28" s="6"/>
      <c r="K28" s="2"/>
    </row>
    <row r="29" spans="1:11" ht="15">
      <c r="A29" s="31" t="s">
        <v>73</v>
      </c>
      <c r="B29" s="6" t="s">
        <v>75</v>
      </c>
      <c r="C29" s="6"/>
      <c r="D29" s="6"/>
      <c r="E29" s="32">
        <v>492</v>
      </c>
      <c r="F29" s="33">
        <v>16.2</v>
      </c>
      <c r="G29" s="7"/>
      <c r="H29" s="6"/>
      <c r="I29" s="7"/>
      <c r="J29" s="6"/>
      <c r="K29" s="2"/>
    </row>
    <row r="30" spans="1:11" ht="15">
      <c r="A30" s="31" t="s">
        <v>86</v>
      </c>
      <c r="B30" s="6" t="s">
        <v>101</v>
      </c>
      <c r="C30" s="6"/>
      <c r="D30" s="6"/>
      <c r="E30" s="32">
        <v>493</v>
      </c>
      <c r="F30" s="33">
        <v>110.34</v>
      </c>
      <c r="G30" s="7"/>
      <c r="H30" s="6"/>
      <c r="I30" s="7"/>
      <c r="J30" s="6"/>
      <c r="K30" s="2"/>
    </row>
    <row r="31" spans="1:11" ht="15">
      <c r="A31" s="31" t="s">
        <v>88</v>
      </c>
      <c r="B31" s="6" t="s">
        <v>90</v>
      </c>
      <c r="C31" s="6"/>
      <c r="D31" s="6"/>
      <c r="E31" s="32">
        <v>494</v>
      </c>
      <c r="F31" s="33">
        <v>400</v>
      </c>
      <c r="G31" s="7"/>
      <c r="H31" s="6"/>
      <c r="I31" s="7"/>
      <c r="J31" s="6"/>
      <c r="K31" s="2"/>
    </row>
    <row r="32" spans="1:11" ht="15">
      <c r="A32" s="31" t="s">
        <v>88</v>
      </c>
      <c r="B32" s="6" t="s">
        <v>89</v>
      </c>
      <c r="C32" s="6"/>
      <c r="D32" s="6"/>
      <c r="E32" s="32">
        <v>495</v>
      </c>
      <c r="F32" s="33">
        <v>500</v>
      </c>
      <c r="G32" s="7"/>
      <c r="H32" s="6"/>
      <c r="I32" s="7"/>
      <c r="J32" s="6"/>
      <c r="K32" s="2"/>
    </row>
    <row r="33" spans="1:11" ht="15">
      <c r="A33" s="31" t="s">
        <v>91</v>
      </c>
      <c r="B33" s="6" t="s">
        <v>100</v>
      </c>
      <c r="C33" s="6"/>
      <c r="D33" s="6"/>
      <c r="E33" s="32">
        <v>496</v>
      </c>
      <c r="F33" s="33">
        <v>164.4</v>
      </c>
      <c r="G33" s="7"/>
      <c r="H33" s="6"/>
      <c r="I33" s="7"/>
      <c r="J33" s="6"/>
      <c r="K33" s="2"/>
    </row>
    <row r="34" spans="1:11" ht="15">
      <c r="A34" s="31"/>
      <c r="B34" s="6" t="s">
        <v>79</v>
      </c>
      <c r="C34" s="6"/>
      <c r="D34" s="6"/>
      <c r="E34" s="32">
        <v>497</v>
      </c>
      <c r="F34" s="33">
        <v>0</v>
      </c>
      <c r="G34" s="7"/>
      <c r="H34" s="6"/>
      <c r="I34" s="7"/>
      <c r="J34" s="6"/>
      <c r="K34" s="2"/>
    </row>
    <row r="35" spans="1:11" ht="15">
      <c r="A35" s="31" t="s">
        <v>93</v>
      </c>
      <c r="B35" s="6" t="s">
        <v>102</v>
      </c>
      <c r="C35" s="6"/>
      <c r="D35" s="6"/>
      <c r="E35" s="32">
        <v>498</v>
      </c>
      <c r="F35" s="33">
        <v>33.54</v>
      </c>
      <c r="G35" s="7"/>
      <c r="H35" s="6"/>
      <c r="I35" s="7"/>
      <c r="J35" s="6"/>
      <c r="K35" s="2"/>
    </row>
    <row r="36" spans="1:11" ht="15">
      <c r="A36" s="31" t="s">
        <v>94</v>
      </c>
      <c r="B36" s="6" t="s">
        <v>103</v>
      </c>
      <c r="C36" s="6"/>
      <c r="D36" s="6"/>
      <c r="E36" s="32" t="s">
        <v>95</v>
      </c>
      <c r="F36" s="33">
        <v>117.6</v>
      </c>
      <c r="G36" s="7"/>
      <c r="H36" s="6"/>
      <c r="I36" s="7"/>
      <c r="J36" s="6"/>
      <c r="K36" s="2"/>
    </row>
    <row r="37" spans="1:11" ht="15">
      <c r="A37" s="31" t="s">
        <v>94</v>
      </c>
      <c r="B37" s="6" t="s">
        <v>96</v>
      </c>
      <c r="C37" s="6"/>
      <c r="D37" s="6"/>
      <c r="E37" s="32" t="s">
        <v>95</v>
      </c>
      <c r="F37" s="33">
        <v>140.65</v>
      </c>
      <c r="G37" s="7"/>
      <c r="H37" s="6"/>
      <c r="I37" s="7"/>
      <c r="J37" s="6"/>
      <c r="K37" s="2"/>
    </row>
    <row r="38" spans="1:11" ht="15">
      <c r="A38" s="31" t="s">
        <v>97</v>
      </c>
      <c r="B38" s="6" t="s">
        <v>98</v>
      </c>
      <c r="C38" s="6"/>
      <c r="D38" s="6"/>
      <c r="E38" s="32" t="s">
        <v>95</v>
      </c>
      <c r="F38" s="33">
        <v>788.45</v>
      </c>
      <c r="G38" s="7"/>
      <c r="H38" s="6"/>
      <c r="I38" s="7"/>
      <c r="J38" s="6"/>
      <c r="K38" s="2"/>
    </row>
    <row r="39" spans="1:11" ht="15">
      <c r="A39" s="31" t="s">
        <v>97</v>
      </c>
      <c r="B39" s="6" t="s">
        <v>99</v>
      </c>
      <c r="C39" s="6"/>
      <c r="D39" s="6"/>
      <c r="E39" s="32" t="s">
        <v>95</v>
      </c>
      <c r="F39" s="33">
        <v>2074</v>
      </c>
      <c r="G39" s="7"/>
      <c r="H39" s="6"/>
      <c r="I39" s="7"/>
      <c r="J39" s="6"/>
      <c r="K39" s="2"/>
    </row>
    <row r="40" spans="1:11" ht="15">
      <c r="A40" s="31"/>
      <c r="B40" s="6"/>
      <c r="C40" s="6"/>
      <c r="D40" s="6" t="s">
        <v>104</v>
      </c>
      <c r="E40" s="32"/>
      <c r="F40" s="33">
        <f>SUM(F17:F39)</f>
        <v>5143.5</v>
      </c>
      <c r="G40" s="7"/>
      <c r="H40" s="6"/>
      <c r="I40" s="7"/>
      <c r="J40" s="6"/>
      <c r="K40" s="2"/>
    </row>
    <row r="41" spans="1:11" ht="15">
      <c r="A41" s="31"/>
      <c r="B41" s="6"/>
      <c r="C41" s="6"/>
      <c r="D41" s="6"/>
      <c r="E41" s="32"/>
      <c r="F41" s="33"/>
      <c r="G41" s="7"/>
      <c r="H41" s="6"/>
      <c r="I41" s="7"/>
      <c r="J41" s="6"/>
      <c r="K41" s="2"/>
    </row>
    <row r="42" spans="1:11" ht="15">
      <c r="A42" s="31"/>
      <c r="B42" s="6"/>
      <c r="C42" s="6"/>
      <c r="D42" s="6"/>
      <c r="E42" s="32"/>
      <c r="F42" s="33"/>
      <c r="G42" s="7"/>
      <c r="H42" s="6"/>
      <c r="I42" s="7"/>
      <c r="J42" s="6"/>
      <c r="K42" s="2"/>
    </row>
    <row r="43" spans="1:11" ht="15">
      <c r="A43" s="42"/>
      <c r="B43" s="6"/>
      <c r="C43" s="6"/>
      <c r="D43" s="6"/>
      <c r="E43" s="32"/>
      <c r="F43" s="33"/>
      <c r="G43" s="7"/>
      <c r="H43" s="6"/>
      <c r="I43" s="7"/>
      <c r="J43" s="6"/>
      <c r="K43" s="2"/>
    </row>
    <row r="44" spans="1:11" ht="15">
      <c r="A44" s="31"/>
      <c r="B44" s="6"/>
      <c r="C44" s="6"/>
      <c r="D44" s="6"/>
      <c r="E44" s="32"/>
      <c r="F44" s="33"/>
      <c r="G44" s="7"/>
      <c r="H44" s="6"/>
      <c r="I44" s="7"/>
      <c r="J44" s="6"/>
      <c r="K44" s="2"/>
    </row>
    <row r="45" spans="1:11" ht="15">
      <c r="A45" s="31"/>
      <c r="B45" s="6"/>
      <c r="C45" s="6"/>
      <c r="D45" s="6"/>
      <c r="E45" s="32"/>
      <c r="F45" s="33"/>
      <c r="G45" s="7"/>
      <c r="H45" s="6"/>
      <c r="I45" s="7"/>
      <c r="J45" s="6"/>
      <c r="K45" s="2"/>
    </row>
    <row r="46" spans="1:11" ht="15">
      <c r="A46" s="31"/>
      <c r="B46" s="6"/>
      <c r="C46" s="6"/>
      <c r="D46" s="6"/>
      <c r="E46" s="32"/>
      <c r="F46" s="33"/>
      <c r="G46" s="7"/>
      <c r="H46" s="6"/>
      <c r="I46" s="7"/>
      <c r="J46" s="6"/>
      <c r="K46" s="2"/>
    </row>
    <row r="47" spans="1:11" ht="15">
      <c r="A47" s="31"/>
      <c r="B47" s="6"/>
      <c r="C47" s="6"/>
      <c r="D47" s="6"/>
      <c r="E47" s="32"/>
      <c r="F47" s="33"/>
      <c r="G47" s="7"/>
      <c r="H47" s="6"/>
      <c r="I47" s="7"/>
      <c r="J47" s="6"/>
      <c r="K47" s="2"/>
    </row>
    <row r="48" spans="1:11" ht="15">
      <c r="A48" s="31"/>
      <c r="B48" s="6"/>
      <c r="C48" s="6"/>
      <c r="D48" s="6"/>
      <c r="E48" s="32"/>
      <c r="F48" s="33"/>
      <c r="G48" s="7"/>
      <c r="H48" s="6"/>
      <c r="I48" s="7"/>
      <c r="J48" s="6"/>
      <c r="K48" s="2"/>
    </row>
    <row r="49" spans="1:11" ht="15">
      <c r="A49" s="12"/>
      <c r="B49" s="6"/>
      <c r="C49" s="6"/>
      <c r="D49" s="6"/>
      <c r="E49" s="6"/>
      <c r="F49" s="33"/>
      <c r="G49" s="7"/>
      <c r="H49" s="6"/>
      <c r="I49" s="7"/>
      <c r="J49" s="6"/>
      <c r="K49" s="2"/>
    </row>
    <row r="50" spans="1:11" ht="15">
      <c r="A50" s="12"/>
      <c r="B50" s="6"/>
      <c r="C50" s="6"/>
      <c r="D50" s="6"/>
      <c r="E50" s="6"/>
      <c r="F50" s="7"/>
      <c r="G50" s="7"/>
      <c r="H50" s="6"/>
      <c r="I50" s="7"/>
      <c r="J50" s="6"/>
      <c r="K50" s="2"/>
    </row>
    <row r="51" spans="1:11" ht="15.75">
      <c r="A51" s="25"/>
      <c r="B51" s="5"/>
      <c r="C51" s="5"/>
      <c r="D51" s="5"/>
      <c r="E51" s="5"/>
      <c r="F51" s="7"/>
      <c r="G51" s="7"/>
      <c r="H51" s="6"/>
      <c r="I51" s="7"/>
      <c r="J51" s="6"/>
      <c r="K51" s="2"/>
    </row>
    <row r="52" spans="1:11" ht="16.5" customHeight="1" thickBot="1">
      <c r="A52" s="30"/>
      <c r="B52" s="26"/>
      <c r="C52" s="26"/>
      <c r="D52" s="29"/>
      <c r="E52" s="27"/>
      <c r="F52" s="28"/>
      <c r="G52" s="7"/>
      <c r="H52" s="6"/>
      <c r="I52" s="7"/>
      <c r="J52" s="6"/>
      <c r="K52" s="2"/>
    </row>
    <row r="53" spans="1:11" ht="16.5" customHeight="1" thickBot="1">
      <c r="A53" s="30"/>
      <c r="B53" s="26"/>
      <c r="C53" s="26"/>
      <c r="D53" s="29"/>
      <c r="E53" s="27"/>
      <c r="F53" s="28"/>
      <c r="G53" s="7"/>
      <c r="H53" s="6"/>
      <c r="I53" s="7"/>
      <c r="J53" s="6"/>
      <c r="K53" s="2"/>
    </row>
    <row r="54" spans="1:11" ht="16.5" thickBot="1">
      <c r="A54" s="30"/>
      <c r="B54" s="26"/>
      <c r="C54" s="26"/>
      <c r="D54" s="29"/>
      <c r="E54" s="27"/>
      <c r="F54" s="28"/>
      <c r="G54" s="9"/>
      <c r="H54" s="6"/>
      <c r="I54" s="9"/>
      <c r="J54" s="6"/>
      <c r="K54" s="2"/>
    </row>
    <row r="55" spans="1:11" ht="16.5" thickBot="1">
      <c r="A55" s="30"/>
      <c r="B55" s="26"/>
      <c r="C55" s="26"/>
      <c r="D55" s="28"/>
      <c r="E55" s="27"/>
      <c r="F55" s="28"/>
      <c r="G55" s="9"/>
      <c r="H55" s="6"/>
      <c r="I55" s="7"/>
      <c r="J55" s="6"/>
      <c r="K55" s="2"/>
    </row>
    <row r="56" spans="1:11" ht="15.75" thickBot="1">
      <c r="A56" s="30"/>
      <c r="B56" s="26"/>
      <c r="C56" s="26"/>
      <c r="D56" s="27"/>
      <c r="E56" s="27"/>
      <c r="F56" s="28"/>
      <c r="G56" s="7"/>
      <c r="H56" s="6"/>
      <c r="I56" s="7"/>
      <c r="J56" s="6"/>
      <c r="K56" s="2"/>
    </row>
    <row r="57" spans="1:11" ht="15.75" thickBot="1">
      <c r="A57" s="30"/>
      <c r="B57" s="26"/>
      <c r="C57" s="26"/>
      <c r="D57" s="27"/>
      <c r="E57" s="27"/>
      <c r="F57" s="28"/>
      <c r="G57" s="7"/>
      <c r="H57" s="6"/>
      <c r="I57" s="7"/>
      <c r="J57" s="6"/>
      <c r="K57" s="2"/>
    </row>
    <row r="58" spans="1:11" ht="15.75" thickBot="1">
      <c r="A58" s="30"/>
      <c r="B58" s="26"/>
      <c r="C58" s="26"/>
      <c r="D58" s="27"/>
      <c r="E58" s="27"/>
      <c r="F58" s="28"/>
      <c r="G58" s="7"/>
      <c r="H58" s="6"/>
      <c r="I58" s="7"/>
      <c r="J58" s="6"/>
      <c r="K58" s="2"/>
    </row>
    <row r="59" spans="1:11" ht="15.75" thickBot="1">
      <c r="A59" s="30"/>
      <c r="B59" s="26"/>
      <c r="C59" s="26"/>
      <c r="D59" s="27"/>
      <c r="E59" s="27"/>
      <c r="F59" s="28"/>
      <c r="G59" s="7"/>
      <c r="H59" s="6"/>
      <c r="I59" s="7"/>
      <c r="J59" s="6"/>
      <c r="K59" s="2"/>
    </row>
    <row r="60" spans="1:11" ht="18" customHeight="1" thickBot="1">
      <c r="A60" s="30"/>
      <c r="B60" s="26"/>
      <c r="C60" s="26"/>
      <c r="D60" s="27"/>
      <c r="E60" s="27"/>
      <c r="F60" s="28"/>
      <c r="G60" s="7"/>
      <c r="H60" s="6"/>
      <c r="I60" s="7"/>
      <c r="J60" s="6"/>
      <c r="K60" s="2"/>
    </row>
    <row r="61" spans="1:11" s="6" customFormat="1" ht="18" customHeight="1" thickBot="1">
      <c r="A61" s="30"/>
      <c r="B61" s="26"/>
      <c r="C61" s="26"/>
      <c r="D61" s="27"/>
      <c r="E61" s="27"/>
      <c r="F61" s="28"/>
      <c r="G61" s="7"/>
      <c r="I61" s="7"/>
      <c r="K61" s="7"/>
    </row>
    <row r="62" spans="1:11" s="6" customFormat="1" ht="15.75" customHeight="1" thickBot="1">
      <c r="A62" s="30"/>
      <c r="B62" s="26"/>
      <c r="C62" s="26"/>
      <c r="D62" s="27"/>
      <c r="E62" s="27"/>
      <c r="F62" s="28"/>
      <c r="G62" s="7"/>
      <c r="I62" s="7"/>
      <c r="K62" s="7"/>
    </row>
    <row r="63" spans="1:11" s="6" customFormat="1" ht="13.5" customHeight="1" thickBot="1">
      <c r="A63" s="30"/>
      <c r="B63" s="26"/>
      <c r="C63" s="26"/>
      <c r="D63" s="29"/>
      <c r="E63" s="27"/>
      <c r="F63" s="28"/>
      <c r="G63" s="7"/>
      <c r="I63" s="7"/>
      <c r="K63" s="7"/>
    </row>
    <row r="64" spans="1:11" s="6" customFormat="1" ht="16.5" customHeight="1" thickBot="1">
      <c r="A64" s="30"/>
      <c r="B64" s="26"/>
      <c r="C64" s="26"/>
      <c r="D64" s="27"/>
      <c r="E64" s="27"/>
      <c r="F64" s="28"/>
      <c r="G64" s="7"/>
      <c r="I64" s="7"/>
      <c r="K64" s="7"/>
    </row>
    <row r="65" spans="1:11" ht="19.5" customHeight="1" thickBot="1">
      <c r="A65" s="30"/>
      <c r="B65" s="26"/>
      <c r="C65" s="26"/>
      <c r="D65" s="27"/>
      <c r="E65" s="27"/>
      <c r="F65" s="28"/>
      <c r="G65" s="7"/>
      <c r="H65" s="6"/>
      <c r="I65" s="7"/>
      <c r="J65" s="6"/>
      <c r="K65" s="2"/>
    </row>
    <row r="66" spans="1:11" ht="15.75">
      <c r="B66" s="6"/>
      <c r="C66" s="6"/>
      <c r="D66" s="6"/>
      <c r="E66" s="6"/>
      <c r="F66" s="6"/>
      <c r="G66" s="9"/>
      <c r="H66" s="6"/>
      <c r="I66" s="7"/>
      <c r="J66" s="6"/>
      <c r="K66" s="2"/>
    </row>
    <row r="67" spans="1:11" ht="15">
      <c r="B67" s="6"/>
      <c r="C67" s="6"/>
      <c r="D67" s="6"/>
      <c r="E67" s="6"/>
      <c r="F67" s="6"/>
      <c r="G67" s="7"/>
      <c r="H67" s="6"/>
      <c r="I67" s="7"/>
      <c r="J67" s="6"/>
      <c r="K67" s="2"/>
    </row>
    <row r="68" spans="1:11" ht="15">
      <c r="B68" s="6"/>
      <c r="C68" s="6"/>
      <c r="D68" s="6"/>
      <c r="E68" s="6"/>
      <c r="F68" s="6"/>
      <c r="G68" s="7"/>
      <c r="H68" s="6"/>
      <c r="I68" s="6"/>
      <c r="J68" s="6"/>
    </row>
    <row r="69" spans="1:11" ht="15">
      <c r="B69" s="6"/>
      <c r="C69" s="6"/>
      <c r="D69" s="6"/>
      <c r="E69" s="6"/>
      <c r="F69" s="6"/>
      <c r="G69" s="7"/>
      <c r="H69" s="6"/>
      <c r="I69" s="6"/>
      <c r="J69" s="6"/>
    </row>
    <row r="70" spans="1:11" ht="15">
      <c r="B70" s="6"/>
      <c r="C70" s="6"/>
      <c r="D70" s="6"/>
      <c r="E70" s="6"/>
      <c r="F70" s="6"/>
      <c r="G70" s="7"/>
      <c r="H70" s="6"/>
      <c r="I70" s="6"/>
      <c r="J70" s="6"/>
    </row>
    <row r="71" spans="1:11" ht="15">
      <c r="B71" s="6"/>
      <c r="C71" s="6"/>
      <c r="D71" s="6"/>
      <c r="E71" s="6"/>
      <c r="F71" s="6"/>
      <c r="G71" s="7"/>
      <c r="H71" s="6"/>
      <c r="I71" s="6"/>
      <c r="J71" s="6"/>
    </row>
    <row r="72" spans="1:11">
      <c r="G72" s="2"/>
    </row>
    <row r="73" spans="1:11">
      <c r="G73" s="2"/>
    </row>
    <row r="74" spans="1:11">
      <c r="G74" s="2"/>
    </row>
  </sheetData>
  <phoneticPr fontId="2" type="noConversion"/>
  <pageMargins left="0.75" right="0.75" top="1" bottom="1" header="0.5" footer="0.5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workbookViewId="0">
      <selection activeCell="A4" sqref="A4"/>
    </sheetView>
  </sheetViews>
  <sheetFormatPr defaultRowHeight="12.75"/>
  <cols>
    <col min="1" max="1" width="10.140625" bestFit="1" customWidth="1"/>
    <col min="2" max="2" width="12.28515625" customWidth="1"/>
  </cols>
  <sheetData>
    <row r="1" spans="1:7">
      <c r="A1" s="3" t="s">
        <v>58</v>
      </c>
    </row>
    <row r="2" spans="1:7">
      <c r="A2" s="3" t="s">
        <v>26</v>
      </c>
      <c r="B2" t="s">
        <v>27</v>
      </c>
      <c r="C2" t="s">
        <v>28</v>
      </c>
      <c r="D2" s="3" t="s">
        <v>0</v>
      </c>
    </row>
    <row r="3" spans="1:7">
      <c r="A3" s="12"/>
      <c r="B3" s="3"/>
      <c r="C3" s="3"/>
      <c r="D3" s="2"/>
    </row>
    <row r="4" spans="1:7">
      <c r="A4" s="12" t="s">
        <v>111</v>
      </c>
      <c r="B4" s="3"/>
      <c r="C4" s="3"/>
      <c r="D4" s="2"/>
      <c r="E4" s="2"/>
    </row>
    <row r="5" spans="1:7">
      <c r="A5" s="3"/>
      <c r="B5" s="3"/>
      <c r="D5" s="2"/>
      <c r="G5" s="3"/>
    </row>
    <row r="6" spans="1:7">
      <c r="A6" s="3"/>
      <c r="B6" s="3"/>
      <c r="D6" s="2"/>
    </row>
    <row r="7" spans="1:7">
      <c r="D7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2FC7-4E59-4F69-A3FE-E7D438C717B4}">
  <sheetPr>
    <pageSetUpPr fitToPage="1"/>
  </sheetPr>
  <dimension ref="A1:M81"/>
  <sheetViews>
    <sheetView workbookViewId="0">
      <selection activeCell="A4" sqref="A4:G79"/>
    </sheetView>
  </sheetViews>
  <sheetFormatPr defaultRowHeight="12.75"/>
  <cols>
    <col min="1" max="1" width="16.5703125" customWidth="1"/>
    <col min="2" max="2" width="13.42578125" customWidth="1"/>
    <col min="3" max="3" width="19.5703125" customWidth="1"/>
  </cols>
  <sheetData>
    <row r="1" spans="1:13" ht="15.75" customHeight="1">
      <c r="A1" s="1" t="s">
        <v>59</v>
      </c>
      <c r="B1" s="1"/>
      <c r="C1" s="1" t="s">
        <v>48</v>
      </c>
      <c r="E1" s="3"/>
    </row>
    <row r="2" spans="1:13">
      <c r="A2" s="3"/>
      <c r="C2" s="35"/>
    </row>
    <row r="3" spans="1:13">
      <c r="A3" s="3"/>
      <c r="C3" s="3"/>
    </row>
    <row r="4" spans="1:13">
      <c r="A4" s="3"/>
      <c r="C4" s="2"/>
    </row>
    <row r="5" spans="1:13">
      <c r="A5" s="3"/>
      <c r="B5" s="35"/>
      <c r="C5" s="12"/>
    </row>
    <row r="6" spans="1:13">
      <c r="A6" s="3"/>
      <c r="B6" s="3"/>
      <c r="C6" s="3"/>
      <c r="M6" s="2"/>
    </row>
    <row r="7" spans="1:13">
      <c r="A7" s="3"/>
      <c r="C7" s="1"/>
    </row>
    <row r="8" spans="1:13">
      <c r="A8" s="3"/>
      <c r="C8" s="25"/>
    </row>
    <row r="9" spans="1:13">
      <c r="A9" s="3"/>
      <c r="C9" s="1"/>
    </row>
    <row r="10" spans="1:13">
      <c r="C10" s="4"/>
    </row>
    <row r="11" spans="1:13">
      <c r="C11" s="1"/>
    </row>
    <row r="12" spans="1:13">
      <c r="B12" s="35"/>
      <c r="C12" s="25"/>
    </row>
    <row r="13" spans="1:13">
      <c r="C13" s="1"/>
    </row>
    <row r="14" spans="1:13">
      <c r="A14" s="3"/>
      <c r="C14" s="4"/>
    </row>
    <row r="15" spans="1:13">
      <c r="A15" s="3"/>
      <c r="C15" s="1"/>
    </row>
    <row r="16" spans="1:13">
      <c r="A16" s="3"/>
      <c r="C16" s="4"/>
    </row>
    <row r="17" spans="1:3">
      <c r="C17" s="1"/>
    </row>
    <row r="18" spans="1:3">
      <c r="C18" s="1"/>
    </row>
    <row r="19" spans="1:3">
      <c r="A19" s="3"/>
      <c r="B19" s="35"/>
      <c r="C19" s="1"/>
    </row>
    <row r="20" spans="1:3">
      <c r="A20" s="3"/>
      <c r="B20" s="3"/>
      <c r="C20" s="25"/>
    </row>
    <row r="21" spans="1:3">
      <c r="A21" s="3"/>
      <c r="C21" s="1"/>
    </row>
    <row r="22" spans="1:3">
      <c r="A22" s="3"/>
      <c r="B22" s="3"/>
      <c r="C22" s="4"/>
    </row>
    <row r="23" spans="1:3">
      <c r="A23" s="3"/>
      <c r="C23" s="1"/>
    </row>
    <row r="24" spans="1:3">
      <c r="C24" s="1"/>
    </row>
    <row r="25" spans="1:3">
      <c r="A25" s="3"/>
      <c r="B25" s="35"/>
      <c r="C25" s="1"/>
    </row>
    <row r="26" spans="1:3">
      <c r="A26" s="3"/>
      <c r="B26" s="3"/>
      <c r="C26" s="4"/>
    </row>
    <row r="27" spans="1:3">
      <c r="A27" s="3"/>
      <c r="C27" s="4"/>
    </row>
    <row r="28" spans="1:3">
      <c r="A28" s="3"/>
      <c r="B28" s="3"/>
      <c r="C28" s="1"/>
    </row>
    <row r="29" spans="1:3">
      <c r="A29" s="3"/>
      <c r="C29" s="1"/>
    </row>
    <row r="30" spans="1:3">
      <c r="C30" s="1"/>
    </row>
    <row r="31" spans="1:3">
      <c r="C31" s="1"/>
    </row>
    <row r="32" spans="1:3">
      <c r="A32" s="3"/>
      <c r="B32" s="35"/>
      <c r="C32" s="1"/>
    </row>
    <row r="33" spans="1:3">
      <c r="A33" s="3"/>
      <c r="B33" s="3"/>
      <c r="C33" s="1"/>
    </row>
    <row r="34" spans="1:3">
      <c r="A34" s="3"/>
      <c r="C34" s="4"/>
    </row>
    <row r="35" spans="1:3">
      <c r="A35" s="3"/>
      <c r="B35" s="3"/>
      <c r="C35" s="1"/>
    </row>
    <row r="36" spans="1:3">
      <c r="A36" s="3"/>
      <c r="C36" s="1"/>
    </row>
    <row r="37" spans="1:3">
      <c r="C37" s="1"/>
    </row>
    <row r="38" spans="1:3">
      <c r="A38" s="3"/>
      <c r="B38" s="35"/>
      <c r="C38" s="1"/>
    </row>
    <row r="39" spans="1:3">
      <c r="A39" s="3"/>
      <c r="B39" s="3"/>
      <c r="C39" s="1"/>
    </row>
    <row r="40" spans="1:3">
      <c r="A40" s="3"/>
      <c r="C40" s="4"/>
    </row>
    <row r="41" spans="1:3">
      <c r="A41" s="3"/>
      <c r="B41" s="3"/>
      <c r="C41" s="1"/>
    </row>
    <row r="42" spans="1:3">
      <c r="A42" s="3"/>
      <c r="C42" s="1"/>
    </row>
    <row r="43" spans="1:3">
      <c r="C43" s="1"/>
    </row>
    <row r="44" spans="1:3">
      <c r="A44" s="3"/>
      <c r="B44" s="35"/>
      <c r="C44" s="1"/>
    </row>
    <row r="45" spans="1:3">
      <c r="A45" s="3"/>
      <c r="B45" s="3"/>
      <c r="C45" s="1"/>
    </row>
    <row r="46" spans="1:3">
      <c r="A46" s="3"/>
      <c r="C46" s="1"/>
    </row>
    <row r="47" spans="1:3">
      <c r="A47" s="3"/>
      <c r="B47" s="3"/>
      <c r="C47" s="1"/>
    </row>
    <row r="48" spans="1:3">
      <c r="A48" s="3"/>
      <c r="C48" s="1"/>
    </row>
    <row r="49" spans="1:3">
      <c r="C49" s="1"/>
    </row>
    <row r="50" spans="1:3">
      <c r="C50" s="1"/>
    </row>
    <row r="51" spans="1:3">
      <c r="A51" s="3"/>
      <c r="B51" s="35"/>
      <c r="C51" s="1"/>
    </row>
    <row r="52" spans="1:3">
      <c r="A52" s="3"/>
      <c r="B52" s="3"/>
      <c r="C52" s="1"/>
    </row>
    <row r="53" spans="1:3">
      <c r="A53" s="3"/>
      <c r="C53" s="4"/>
    </row>
    <row r="54" spans="1:3">
      <c r="A54" s="3"/>
      <c r="B54" s="3"/>
      <c r="C54" s="1"/>
    </row>
    <row r="55" spans="1:3">
      <c r="A55" s="3"/>
      <c r="C55" s="1"/>
    </row>
    <row r="56" spans="1:3">
      <c r="C56" s="1"/>
    </row>
    <row r="57" spans="1:3">
      <c r="C57" s="1"/>
    </row>
    <row r="58" spans="1:3">
      <c r="A58" s="3"/>
      <c r="B58" s="35"/>
      <c r="C58" s="1"/>
    </row>
    <row r="59" spans="1:3">
      <c r="A59" s="3"/>
      <c r="C59" s="1"/>
    </row>
    <row r="60" spans="1:3">
      <c r="A60" s="3"/>
      <c r="B60" s="35"/>
      <c r="C60" s="4"/>
    </row>
    <row r="61" spans="1:3">
      <c r="A61" s="3"/>
      <c r="B61" s="12"/>
      <c r="C61" s="1"/>
    </row>
    <row r="62" spans="1:3">
      <c r="A62" s="3"/>
      <c r="C62" s="1"/>
    </row>
    <row r="63" spans="1:3">
      <c r="A63" s="3"/>
      <c r="C63" s="1"/>
    </row>
    <row r="64" spans="1:3">
      <c r="A64" s="3"/>
      <c r="C64" s="1"/>
    </row>
    <row r="65" spans="1:3">
      <c r="A65" s="3"/>
      <c r="B65" s="35"/>
      <c r="C65" s="1"/>
    </row>
    <row r="66" spans="1:3">
      <c r="A66" s="3"/>
      <c r="B66" s="3"/>
      <c r="C66" s="1"/>
    </row>
    <row r="67" spans="1:3">
      <c r="A67" s="3"/>
      <c r="C67" s="1"/>
    </row>
    <row r="68" spans="1:3">
      <c r="A68" s="3"/>
      <c r="B68" s="3"/>
      <c r="C68" s="1"/>
    </row>
    <row r="69" spans="1:3">
      <c r="A69" s="3"/>
      <c r="C69" s="1"/>
    </row>
    <row r="70" spans="1:3">
      <c r="A70" s="3"/>
      <c r="C70" s="1"/>
    </row>
    <row r="71" spans="1:3">
      <c r="A71" s="1"/>
      <c r="C71" s="1"/>
    </row>
    <row r="72" spans="1:3">
      <c r="A72" s="3"/>
      <c r="C72" s="1"/>
    </row>
    <row r="73" spans="1:3">
      <c r="C73" s="1"/>
    </row>
    <row r="74" spans="1:3">
      <c r="C74" s="1"/>
    </row>
    <row r="75" spans="1:3">
      <c r="C75" s="1"/>
    </row>
    <row r="76" spans="1:3">
      <c r="C76" s="1"/>
    </row>
    <row r="77" spans="1:3">
      <c r="C77" s="1"/>
    </row>
    <row r="78" spans="1:3">
      <c r="C78" s="1"/>
    </row>
    <row r="79" spans="1:3">
      <c r="C79" s="1"/>
    </row>
    <row r="80" spans="1:3">
      <c r="C80" s="1"/>
    </row>
    <row r="81" spans="3:3">
      <c r="C81" s="1"/>
    </row>
  </sheetData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="145" zoomScaleNormal="145" workbookViewId="0">
      <pane ySplit="5" topLeftCell="A34" activePane="bottomLeft" state="frozen"/>
      <selection pane="bottomLeft" activeCell="G42" sqref="G42"/>
    </sheetView>
  </sheetViews>
  <sheetFormatPr defaultRowHeight="12.75"/>
  <cols>
    <col min="1" max="3" width="9.140625" style="16"/>
    <col min="4" max="4" width="10.42578125" style="16" customWidth="1"/>
    <col min="5" max="9" width="9.140625" style="16"/>
    <col min="10" max="10" width="9.5703125" style="16" customWidth="1"/>
    <col min="11" max="16384" width="9.140625" style="16"/>
  </cols>
  <sheetData>
    <row r="1" spans="1:11">
      <c r="A1" s="17" t="s">
        <v>3</v>
      </c>
      <c r="B1" s="17"/>
      <c r="C1" s="20"/>
    </row>
    <row r="3" spans="1:11">
      <c r="A3" s="17" t="s">
        <v>60</v>
      </c>
      <c r="B3" s="17"/>
      <c r="C3" s="17"/>
      <c r="D3" s="17"/>
      <c r="E3" s="17"/>
      <c r="F3" s="17"/>
      <c r="G3" s="17"/>
      <c r="H3" s="17"/>
    </row>
    <row r="5" spans="1:11">
      <c r="F5" s="18" t="s">
        <v>57</v>
      </c>
      <c r="H5" s="18" t="s">
        <v>47</v>
      </c>
    </row>
    <row r="6" spans="1:11">
      <c r="A6" s="17" t="s">
        <v>1</v>
      </c>
      <c r="F6" s="19" t="s">
        <v>0</v>
      </c>
      <c r="H6" s="19" t="s">
        <v>0</v>
      </c>
    </row>
    <row r="7" spans="1:11">
      <c r="A7" s="16" t="s">
        <v>4</v>
      </c>
      <c r="D7" s="19"/>
      <c r="F7" s="19">
        <v>9750</v>
      </c>
      <c r="H7" s="19">
        <v>9750</v>
      </c>
    </row>
    <row r="8" spans="1:11">
      <c r="A8" s="16" t="s">
        <v>6</v>
      </c>
      <c r="D8" s="19"/>
      <c r="F8" s="36">
        <v>0</v>
      </c>
      <c r="H8" s="19">
        <v>683.04</v>
      </c>
    </row>
    <row r="9" spans="1:11">
      <c r="A9" s="18" t="s">
        <v>5</v>
      </c>
      <c r="D9" s="19"/>
      <c r="F9" s="37">
        <v>2.13</v>
      </c>
      <c r="H9" s="21">
        <v>7.03</v>
      </c>
      <c r="J9" s="18"/>
    </row>
    <row r="10" spans="1:11">
      <c r="A10" s="16" t="s">
        <v>23</v>
      </c>
      <c r="D10" s="19"/>
      <c r="F10" s="36">
        <v>0</v>
      </c>
      <c r="H10" s="19">
        <v>0</v>
      </c>
    </row>
    <row r="11" spans="1:11">
      <c r="A11" s="18" t="s">
        <v>37</v>
      </c>
      <c r="D11" s="19"/>
      <c r="F11" s="19">
        <v>0</v>
      </c>
      <c r="H11" s="19">
        <v>0</v>
      </c>
    </row>
    <row r="12" spans="1:11">
      <c r="F12" s="20">
        <f t="shared" ref="F12" si="0">SUM(F7:F11)</f>
        <v>9752.1299999999992</v>
      </c>
      <c r="G12" s="20"/>
      <c r="H12" s="20">
        <f>SUM(H7:H11)</f>
        <v>10440.070000000002</v>
      </c>
      <c r="J12" s="19"/>
    </row>
    <row r="13" spans="1:11">
      <c r="F13" s="19"/>
      <c r="H13" s="19"/>
    </row>
    <row r="14" spans="1:11">
      <c r="F14" s="19"/>
      <c r="H14" s="19"/>
    </row>
    <row r="15" spans="1:11">
      <c r="A15" s="17" t="s">
        <v>2</v>
      </c>
      <c r="F15" s="36"/>
      <c r="H15" s="19"/>
      <c r="K15" s="18"/>
    </row>
    <row r="16" spans="1:11">
      <c r="A16" s="16" t="s">
        <v>106</v>
      </c>
      <c r="D16" s="19"/>
      <c r="F16" s="36">
        <v>2074</v>
      </c>
      <c r="G16" s="19"/>
      <c r="H16" s="19">
        <v>1671.8</v>
      </c>
      <c r="J16" s="22"/>
    </row>
    <row r="17" spans="1:11">
      <c r="A17" s="16" t="s">
        <v>8</v>
      </c>
      <c r="F17" s="37">
        <v>252.57</v>
      </c>
      <c r="H17" s="21">
        <v>237.49</v>
      </c>
      <c r="J17" s="22"/>
      <c r="K17" s="22"/>
    </row>
    <row r="18" spans="1:11">
      <c r="A18" s="16" t="s">
        <v>9</v>
      </c>
      <c r="D18" s="19"/>
      <c r="F18" s="36">
        <v>0</v>
      </c>
      <c r="H18" s="19">
        <v>0</v>
      </c>
      <c r="J18" s="22"/>
      <c r="K18" s="22"/>
    </row>
    <row r="19" spans="1:11">
      <c r="A19" s="16" t="s">
        <v>10</v>
      </c>
      <c r="D19" s="19"/>
      <c r="F19" s="37">
        <v>500</v>
      </c>
      <c r="H19" s="21">
        <v>500</v>
      </c>
      <c r="J19" s="22"/>
      <c r="K19" s="22"/>
    </row>
    <row r="20" spans="1:11">
      <c r="A20" s="16" t="s">
        <v>11</v>
      </c>
      <c r="D20" s="19"/>
      <c r="F20" s="37">
        <v>400</v>
      </c>
      <c r="H20" s="21">
        <v>400</v>
      </c>
      <c r="J20" s="22"/>
      <c r="K20" s="22"/>
    </row>
    <row r="21" spans="1:11">
      <c r="A21" s="16" t="s">
        <v>12</v>
      </c>
      <c r="D21" s="19"/>
      <c r="F21" s="37">
        <f>59.82+52.45</f>
        <v>112.27000000000001</v>
      </c>
      <c r="H21" s="21">
        <v>127.99</v>
      </c>
      <c r="J21" s="22"/>
      <c r="K21" s="22"/>
    </row>
    <row r="22" spans="1:11">
      <c r="A22" s="16" t="s">
        <v>13</v>
      </c>
      <c r="D22" s="19"/>
      <c r="F22" s="37">
        <v>80</v>
      </c>
      <c r="H22" s="21">
        <v>75</v>
      </c>
      <c r="J22" s="22"/>
      <c r="K22" s="22"/>
    </row>
    <row r="23" spans="1:11">
      <c r="A23" s="18" t="s">
        <v>24</v>
      </c>
      <c r="D23" s="19"/>
      <c r="F23" s="37">
        <v>0</v>
      </c>
      <c r="H23" s="21">
        <v>500</v>
      </c>
      <c r="I23" s="23"/>
      <c r="J23" s="22"/>
      <c r="K23" s="22"/>
    </row>
    <row r="24" spans="1:11">
      <c r="A24" s="18" t="s">
        <v>46</v>
      </c>
      <c r="D24" s="19"/>
      <c r="F24" s="37">
        <f>43+98</f>
        <v>141</v>
      </c>
      <c r="H24" s="21">
        <v>1595</v>
      </c>
      <c r="J24" s="22"/>
      <c r="K24" s="22"/>
    </row>
    <row r="25" spans="1:11">
      <c r="A25" s="18" t="s">
        <v>52</v>
      </c>
      <c r="D25" s="19"/>
      <c r="F25" s="37">
        <v>219.2</v>
      </c>
      <c r="H25" s="21">
        <v>113.67</v>
      </c>
      <c r="J25" s="22"/>
      <c r="K25" s="22"/>
    </row>
    <row r="26" spans="1:11">
      <c r="A26" s="18" t="s">
        <v>45</v>
      </c>
      <c r="D26" s="19"/>
      <c r="F26" s="37">
        <f>30+137</f>
        <v>167</v>
      </c>
      <c r="H26" s="21">
        <v>182</v>
      </c>
      <c r="J26" s="22"/>
      <c r="K26" s="22"/>
    </row>
    <row r="27" spans="1:11">
      <c r="A27" s="16" t="s">
        <v>43</v>
      </c>
      <c r="D27" s="19"/>
      <c r="F27" s="37">
        <v>0</v>
      </c>
      <c r="G27" s="20"/>
      <c r="H27" s="21">
        <v>0</v>
      </c>
    </row>
    <row r="28" spans="1:11">
      <c r="A28" s="16" t="s">
        <v>105</v>
      </c>
      <c r="D28" s="19"/>
      <c r="F28" s="37">
        <v>657.04</v>
      </c>
      <c r="G28" s="20"/>
      <c r="H28" s="21">
        <v>0</v>
      </c>
    </row>
    <row r="29" spans="1:11">
      <c r="A29" s="18" t="s">
        <v>50</v>
      </c>
      <c r="D29" s="19"/>
      <c r="F29" s="37">
        <f>13.5+39.5+117.21</f>
        <v>170.20999999999998</v>
      </c>
      <c r="G29" s="20"/>
      <c r="H29" s="21">
        <v>2011.47</v>
      </c>
    </row>
    <row r="30" spans="1:11">
      <c r="A30" s="18" t="s">
        <v>107</v>
      </c>
      <c r="D30" s="19"/>
      <c r="F30" s="37">
        <v>78.2</v>
      </c>
      <c r="G30" s="20"/>
      <c r="H30" s="21">
        <v>0</v>
      </c>
    </row>
    <row r="31" spans="1:11">
      <c r="A31" s="18" t="s">
        <v>109</v>
      </c>
      <c r="D31" s="19"/>
      <c r="F31" s="37">
        <v>7</v>
      </c>
      <c r="G31" s="20"/>
      <c r="H31" s="21">
        <v>0</v>
      </c>
    </row>
    <row r="32" spans="1:11">
      <c r="A32" s="18" t="s">
        <v>34</v>
      </c>
      <c r="D32" s="19"/>
      <c r="F32" s="37">
        <v>285.01</v>
      </c>
      <c r="G32" s="20"/>
      <c r="H32" s="21">
        <v>683.04</v>
      </c>
    </row>
    <row r="33" spans="1:13">
      <c r="D33" s="19"/>
      <c r="F33" s="20">
        <f>SUM(F16:F32)</f>
        <v>5143.5</v>
      </c>
      <c r="G33" s="20"/>
      <c r="H33" s="20">
        <f>SUM(H16:H32)</f>
        <v>8097.46</v>
      </c>
    </row>
    <row r="34" spans="1:13">
      <c r="F34" s="38"/>
    </row>
    <row r="35" spans="1:13">
      <c r="A35" s="17" t="s">
        <v>14</v>
      </c>
      <c r="F35" s="36">
        <f>SUM(F12-F33)</f>
        <v>4608.6299999999992</v>
      </c>
      <c r="G35" s="36"/>
      <c r="H35" s="36">
        <f>SUM(H12-H33)</f>
        <v>2342.6100000000015</v>
      </c>
    </row>
    <row r="36" spans="1:13">
      <c r="A36" s="17" t="s">
        <v>15</v>
      </c>
      <c r="F36" s="37">
        <v>30133.81</v>
      </c>
      <c r="G36" s="18"/>
      <c r="H36" s="21">
        <v>27791.200000000001</v>
      </c>
      <c r="I36" s="18"/>
    </row>
    <row r="37" spans="1:13">
      <c r="F37" s="20">
        <f>SUM(F35:F36)</f>
        <v>34742.44</v>
      </c>
      <c r="G37" s="20"/>
      <c r="H37" s="20">
        <f t="shared" ref="H37" si="1">SUM(H35:H36)</f>
        <v>30133.81</v>
      </c>
      <c r="J37" s="18"/>
    </row>
    <row r="38" spans="1:13">
      <c r="F38" s="38"/>
    </row>
    <row r="39" spans="1:13">
      <c r="A39" s="18" t="s">
        <v>38</v>
      </c>
      <c r="F39" s="38"/>
      <c r="M39" s="38"/>
    </row>
    <row r="40" spans="1:13">
      <c r="A40" s="17" t="s">
        <v>39</v>
      </c>
      <c r="B40" s="17"/>
      <c r="D40" s="18"/>
      <c r="E40" s="18"/>
      <c r="F40" s="37">
        <v>14630.35</v>
      </c>
      <c r="H40" s="21">
        <v>23.85</v>
      </c>
      <c r="I40" s="18"/>
    </row>
    <row r="41" spans="1:13">
      <c r="A41" s="17" t="s">
        <v>40</v>
      </c>
      <c r="B41" s="17"/>
      <c r="D41" s="18"/>
      <c r="E41" s="18"/>
      <c r="F41" s="37">
        <v>20112.09</v>
      </c>
      <c r="H41" s="21">
        <v>30109.96</v>
      </c>
      <c r="I41" s="18"/>
    </row>
    <row r="42" spans="1:13">
      <c r="F42" s="20">
        <f>SUM(F40:F41)</f>
        <v>34742.44</v>
      </c>
      <c r="G42" s="20"/>
      <c r="H42" s="20">
        <f t="shared" ref="G42:H42" si="2">SUM(H40:H41)</f>
        <v>30133.809999999998</v>
      </c>
    </row>
    <row r="43" spans="1:13">
      <c r="F43" s="38"/>
    </row>
    <row r="44" spans="1:13">
      <c r="F44" s="38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6"/>
  <sheetViews>
    <sheetView tabSelected="1" zoomScale="115" zoomScaleNormal="115" workbookViewId="0">
      <pane ySplit="7" topLeftCell="A8" activePane="bottomLeft" state="frozen"/>
      <selection pane="bottomLeft" activeCell="F16" sqref="F16"/>
    </sheetView>
  </sheetViews>
  <sheetFormatPr defaultRowHeight="12.75"/>
  <cols>
    <col min="6" max="6" width="11.28515625" bestFit="1" customWidth="1"/>
    <col min="8" max="8" width="12" customWidth="1"/>
    <col min="10" max="10" width="11.28515625" bestFit="1" customWidth="1"/>
  </cols>
  <sheetData>
    <row r="1" spans="1:12" ht="15.75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3"/>
    </row>
    <row r="2" spans="1:12" ht="1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>
      <c r="A3" s="6" t="s">
        <v>61</v>
      </c>
      <c r="B3" s="6"/>
      <c r="C3" s="6"/>
      <c r="D3" s="6"/>
      <c r="E3" s="6"/>
      <c r="F3" s="6"/>
      <c r="G3" s="6"/>
      <c r="H3" s="6"/>
      <c r="I3" s="6"/>
      <c r="J3" s="6"/>
    </row>
    <row r="4" spans="1:12" ht="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2" ht="15.75">
      <c r="A7" s="5" t="s">
        <v>16</v>
      </c>
      <c r="B7" s="5"/>
      <c r="C7" s="5"/>
      <c r="D7" s="39"/>
      <c r="E7" s="6"/>
      <c r="F7" s="6">
        <v>2022</v>
      </c>
      <c r="G7" s="6"/>
      <c r="H7" s="6">
        <v>2021</v>
      </c>
      <c r="I7" s="6"/>
      <c r="J7" s="6"/>
    </row>
    <row r="8" spans="1:12" ht="1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ht="1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ht="15">
      <c r="A10" s="6" t="s">
        <v>17</v>
      </c>
      <c r="B10" s="6"/>
      <c r="C10" s="6"/>
      <c r="D10" s="6"/>
      <c r="E10" s="6"/>
      <c r="F10" s="40">
        <v>30133.81</v>
      </c>
      <c r="G10" s="6"/>
      <c r="H10" s="7">
        <v>27791.200000000001</v>
      </c>
      <c r="I10" s="6"/>
      <c r="J10" s="7"/>
    </row>
    <row r="11" spans="1:12" ht="15">
      <c r="A11" s="6" t="s">
        <v>18</v>
      </c>
      <c r="B11" s="6"/>
      <c r="C11" s="6"/>
      <c r="D11" s="6"/>
      <c r="E11" s="6"/>
      <c r="F11" s="40">
        <v>9752.1299999999992</v>
      </c>
      <c r="G11" s="6"/>
      <c r="H11" s="7">
        <v>10440.07</v>
      </c>
      <c r="I11" s="6"/>
      <c r="J11" s="7"/>
      <c r="K11" s="3"/>
    </row>
    <row r="12" spans="1:12" ht="15.75">
      <c r="A12" s="6"/>
      <c r="B12" s="6"/>
      <c r="C12" s="6"/>
      <c r="D12" s="6"/>
      <c r="E12" s="6"/>
      <c r="F12" s="9">
        <f t="shared" ref="F12" si="0">SUM(F10:F11)</f>
        <v>39885.94</v>
      </c>
      <c r="G12" s="9"/>
      <c r="H12" s="9">
        <f>SUM(H10:H11)</f>
        <v>38231.270000000004</v>
      </c>
      <c r="I12" s="6"/>
      <c r="J12" s="9"/>
    </row>
    <row r="13" spans="1:12" ht="15">
      <c r="A13" s="6"/>
      <c r="B13" s="6"/>
      <c r="C13" s="6"/>
      <c r="D13" s="6"/>
      <c r="E13" s="6"/>
      <c r="F13" s="39"/>
      <c r="G13" s="6"/>
      <c r="H13" s="6"/>
      <c r="I13" s="6"/>
      <c r="J13" s="6"/>
    </row>
    <row r="14" spans="1:12" ht="15">
      <c r="A14" s="6"/>
      <c r="B14" s="6"/>
      <c r="C14" s="6"/>
      <c r="D14" s="6"/>
      <c r="E14" s="6"/>
      <c r="F14" s="39"/>
      <c r="G14" s="6"/>
      <c r="H14" s="6"/>
      <c r="I14" s="6"/>
      <c r="J14" s="6"/>
      <c r="L14" s="6"/>
    </row>
    <row r="15" spans="1:12" ht="15.75">
      <c r="A15" s="6" t="s">
        <v>19</v>
      </c>
      <c r="B15" s="6"/>
      <c r="C15" s="6"/>
      <c r="D15" s="6"/>
      <c r="E15" s="6"/>
      <c r="F15" s="40">
        <v>-5143.5</v>
      </c>
      <c r="G15" s="6"/>
      <c r="H15" s="39">
        <v>-8157.28</v>
      </c>
      <c r="I15" s="6"/>
      <c r="J15" s="5"/>
    </row>
    <row r="16" spans="1:12" ht="15.75">
      <c r="A16" s="6" t="s">
        <v>110</v>
      </c>
      <c r="B16" s="6"/>
      <c r="C16" s="6"/>
      <c r="D16" s="6"/>
      <c r="E16" s="6"/>
      <c r="F16" s="40">
        <v>0</v>
      </c>
      <c r="G16" s="6"/>
      <c r="H16" s="39">
        <v>59.82</v>
      </c>
      <c r="I16" s="6"/>
      <c r="J16" s="5"/>
      <c r="K16" s="2"/>
    </row>
    <row r="17" spans="1:14" ht="15">
      <c r="A17" s="6"/>
      <c r="B17" s="6"/>
      <c r="C17" s="6"/>
      <c r="D17" s="6"/>
      <c r="E17" s="6"/>
      <c r="F17" s="40">
        <f>SUM(F12:F16)</f>
        <v>34742.44</v>
      </c>
      <c r="G17" s="40"/>
      <c r="H17" s="40">
        <v>30133.810000000005</v>
      </c>
      <c r="I17" s="6"/>
      <c r="J17" s="6"/>
    </row>
    <row r="18" spans="1:14" ht="15">
      <c r="A18" s="6" t="s">
        <v>20</v>
      </c>
      <c r="B18" s="6"/>
      <c r="C18" s="6"/>
      <c r="D18" s="6"/>
      <c r="E18" s="6"/>
      <c r="F18" s="39"/>
      <c r="G18" s="6"/>
      <c r="H18" s="6"/>
      <c r="I18" s="6"/>
      <c r="J18" s="6"/>
    </row>
    <row r="19" spans="1:14" ht="15">
      <c r="A19" s="6"/>
      <c r="B19" s="6"/>
      <c r="C19" s="6"/>
      <c r="D19" s="6"/>
      <c r="E19" s="6"/>
      <c r="F19" s="39"/>
      <c r="G19" s="6"/>
      <c r="H19" s="6"/>
      <c r="I19" s="6"/>
      <c r="J19" s="6"/>
    </row>
    <row r="20" spans="1:14" ht="15">
      <c r="A20" s="6" t="s">
        <v>53</v>
      </c>
      <c r="B20" s="6"/>
      <c r="C20" s="6"/>
      <c r="D20" s="6"/>
      <c r="E20" s="6"/>
      <c r="F20" s="40">
        <v>14630.35</v>
      </c>
      <c r="G20" s="6"/>
      <c r="H20" s="7">
        <v>23.85</v>
      </c>
      <c r="I20" s="6"/>
      <c r="J20" s="6"/>
    </row>
    <row r="21" spans="1:14" ht="15">
      <c r="A21" s="6" t="s">
        <v>54</v>
      </c>
      <c r="B21" s="6"/>
      <c r="C21" s="6"/>
      <c r="D21" s="6"/>
      <c r="E21" s="6"/>
      <c r="F21" s="40">
        <v>20112.09</v>
      </c>
      <c r="G21" s="6"/>
      <c r="H21" s="7">
        <v>30109.96</v>
      </c>
      <c r="I21" s="6"/>
      <c r="J21" s="6"/>
    </row>
    <row r="22" spans="1:14" ht="15.75">
      <c r="A22" s="6"/>
      <c r="B22" s="6"/>
      <c r="C22" s="6"/>
      <c r="D22" s="6"/>
      <c r="E22" s="6"/>
      <c r="F22" s="9">
        <f>SUM(F20:F21)</f>
        <v>34742.44</v>
      </c>
      <c r="G22" s="9"/>
      <c r="H22" s="9">
        <f>SUM(H20:H21)</f>
        <v>30133.809999999998</v>
      </c>
      <c r="I22" s="6"/>
      <c r="J22" s="5"/>
    </row>
    <row r="23" spans="1:14" ht="15">
      <c r="A23" s="6"/>
      <c r="B23" s="6"/>
      <c r="C23" s="6"/>
      <c r="D23" s="6"/>
      <c r="E23" s="6"/>
      <c r="F23" s="40"/>
      <c r="G23" s="40"/>
      <c r="H23" s="40"/>
      <c r="I23" s="6"/>
      <c r="J23" s="6"/>
    </row>
    <row r="24" spans="1:14" ht="15">
      <c r="A24" s="6"/>
      <c r="B24" s="6"/>
      <c r="C24" s="6"/>
      <c r="D24" s="6"/>
      <c r="E24" s="6"/>
      <c r="F24" s="40"/>
      <c r="G24" s="6"/>
      <c r="H24" s="7"/>
      <c r="I24" s="6"/>
      <c r="J24" s="6"/>
      <c r="N24" t="s">
        <v>25</v>
      </c>
    </row>
    <row r="25" spans="1:14" ht="15">
      <c r="A25" s="10"/>
      <c r="B25" s="6"/>
      <c r="C25" s="6"/>
      <c r="D25" s="6"/>
      <c r="E25" s="6"/>
      <c r="F25" s="6"/>
      <c r="G25" s="6"/>
      <c r="H25" s="6"/>
      <c r="I25" s="6"/>
      <c r="J25" s="6"/>
    </row>
    <row r="26" spans="1:14" ht="15.75">
      <c r="A26" s="6"/>
      <c r="B26" s="6"/>
      <c r="C26" s="6"/>
      <c r="D26" s="6"/>
      <c r="E26" s="6"/>
      <c r="F26" s="9" t="s">
        <v>25</v>
      </c>
      <c r="G26" s="9"/>
      <c r="H26" s="9" t="s">
        <v>25</v>
      </c>
      <c r="I26" s="6"/>
      <c r="J26" s="6"/>
    </row>
  </sheetData>
  <phoneticPr fontId="2" type="noConversion"/>
  <pageMargins left="0.75" right="0.75" top="1" bottom="1" header="0.5" footer="0.5"/>
  <pageSetup paperSize="9"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9BD78-885A-4DDF-8907-F1E01FE45598}"/>
</file>

<file path=customXml/itemProps2.xml><?xml version="1.0" encoding="utf-8"?>
<ds:datastoreItem xmlns:ds="http://schemas.openxmlformats.org/officeDocument/2006/customXml" ds:itemID="{7A6F7E5F-CA8F-47B9-B649-0BF3893F1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CB 2021.2022 Analysis</vt:lpstr>
      <vt:lpstr>Cash Book 2021.2022</vt:lpstr>
      <vt:lpstr>OS CHQS</vt:lpstr>
      <vt:lpstr>VAT</vt:lpstr>
      <vt:lpstr>Report2021.2022</vt:lpstr>
      <vt:lpstr>Recon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LORRAINE JONES</cp:lastModifiedBy>
  <cp:lastPrinted>2022-04-07T14:10:47Z</cp:lastPrinted>
  <dcterms:created xsi:type="dcterms:W3CDTF">2016-02-29T11:36:47Z</dcterms:created>
  <dcterms:modified xsi:type="dcterms:W3CDTF">2022-04-07T14:10:58Z</dcterms:modified>
</cp:coreProperties>
</file>