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ra\OneDrive\Documents\PARISH COUNCIL\"/>
    </mc:Choice>
  </mc:AlternateContent>
  <bookViews>
    <workbookView xWindow="240" yWindow="45" windowWidth="21075" windowHeight="11280" activeTab="2"/>
  </bookViews>
  <sheets>
    <sheet name="Cash bks" sheetId="1" r:id="rId1"/>
    <sheet name="Report 2016" sheetId="2" r:id="rId2"/>
    <sheet name="BANK REC" sheetId="3" r:id="rId3"/>
    <sheet name="OS CHQS" sheetId="4" r:id="rId4"/>
  </sheets>
  <calcPr calcId="171027"/>
</workbook>
</file>

<file path=xl/calcChain.xml><?xml version="1.0" encoding="utf-8"?>
<calcChain xmlns="http://schemas.openxmlformats.org/spreadsheetml/2006/main">
  <c r="D6" i="4" l="1"/>
  <c r="F23" i="3"/>
  <c r="F25" i="3" l="1"/>
  <c r="F21" i="3" l="1"/>
  <c r="F49" i="2"/>
  <c r="H13" i="2"/>
  <c r="F38" i="2"/>
  <c r="F18" i="2"/>
  <c r="H12" i="1"/>
  <c r="F17" i="2"/>
  <c r="F19" i="2"/>
  <c r="F20" i="2"/>
  <c r="F21" i="2"/>
  <c r="F22" i="2"/>
  <c r="F23" i="2"/>
  <c r="F25" i="2"/>
  <c r="F27" i="2"/>
  <c r="F36" i="2"/>
  <c r="F37" i="2"/>
  <c r="F7" i="2"/>
  <c r="F8" i="2"/>
  <c r="F11" i="2"/>
  <c r="F34" i="1"/>
  <c r="H21" i="3"/>
  <c r="H12" i="3"/>
  <c r="H49" i="2"/>
  <c r="H36" i="2"/>
  <c r="H42" i="2" l="1"/>
  <c r="H44" i="2" s="1"/>
  <c r="F13" i="2"/>
  <c r="F11" i="3" s="1"/>
  <c r="F12" i="3" s="1"/>
  <c r="F39" i="2"/>
  <c r="F15" i="3" s="1"/>
  <c r="F42" i="2" l="1"/>
</calcChain>
</file>

<file path=xl/sharedStrings.xml><?xml version="1.0" encoding="utf-8"?>
<sst xmlns="http://schemas.openxmlformats.org/spreadsheetml/2006/main" count="92" uniqueCount="79">
  <si>
    <t>£</t>
  </si>
  <si>
    <t>RECEIPTS</t>
  </si>
  <si>
    <t>PAYMENTS</t>
  </si>
  <si>
    <t>LVH Rent</t>
  </si>
  <si>
    <t>Insurance Comm First</t>
  </si>
  <si>
    <t>Signage Exp M Deakin</t>
  </si>
  <si>
    <t>Subs re Cleks &amp; Coun Dir Comm Corp</t>
  </si>
  <si>
    <t>Ex Audit G Thornton</t>
  </si>
  <si>
    <t>Int Audit Selkirk</t>
  </si>
  <si>
    <t>Dog Bins Leafield</t>
  </si>
  <si>
    <t>Donation LVH</t>
  </si>
  <si>
    <t>Defib Intsallation GT Install</t>
  </si>
  <si>
    <t>Printer J Lewis</t>
  </si>
  <si>
    <t>Cartridges Argos</t>
  </si>
  <si>
    <t>BUCKLAND PARISH COUNCIL</t>
  </si>
  <si>
    <t>RECEIPTS &amp; PAYMENTS AACOUNT FOR THE YEAR 01/04/2015-31/03/2016</t>
  </si>
  <si>
    <t>PRECEPT</t>
  </si>
  <si>
    <t>INTEREST</t>
  </si>
  <si>
    <t>VAT REFUND</t>
  </si>
  <si>
    <t>DEFIBRILLATOR FUND</t>
  </si>
  <si>
    <t>CHQ 354 cancelled 2015</t>
  </si>
  <si>
    <t>Cash Books 2105/2016</t>
  </si>
  <si>
    <t>TOTAL</t>
  </si>
  <si>
    <t>Clerks Salary</t>
  </si>
  <si>
    <t>Clerks Expenses</t>
  </si>
  <si>
    <t>Insurance</t>
  </si>
  <si>
    <t>Hall Rental</t>
  </si>
  <si>
    <t>Burial Ground/Churchyard</t>
  </si>
  <si>
    <t>Laverton Village Hall</t>
  </si>
  <si>
    <t>Subscriptions</t>
  </si>
  <si>
    <t>Village Maintenance</t>
  </si>
  <si>
    <t>Audit Fee</t>
  </si>
  <si>
    <t>VAT (Repayment)</t>
  </si>
  <si>
    <t>Dog Bin</t>
  </si>
  <si>
    <t>Telephone Kiosk</t>
  </si>
  <si>
    <t>Strimmer</t>
  </si>
  <si>
    <t>Defibrillator</t>
  </si>
  <si>
    <t>Def Housing</t>
  </si>
  <si>
    <t>CBS Paint for Kiosk</t>
  </si>
  <si>
    <t>M Deakin Expenses</t>
  </si>
  <si>
    <t>Printing (Broadway PCC)</t>
  </si>
  <si>
    <t>H Partridge Expenses</t>
  </si>
  <si>
    <t>SURPLUS FOR YEAR</t>
  </si>
  <si>
    <t>GENERAL FUND B/F</t>
  </si>
  <si>
    <t>TREASURER'S A/C</t>
  </si>
  <si>
    <t>30 DAY A/C</t>
  </si>
  <si>
    <t>appendix to Statement of Accounts for y/e to 31st March 2016</t>
  </si>
  <si>
    <t>Bank Reconciliation</t>
  </si>
  <si>
    <t>Opening Balance</t>
  </si>
  <si>
    <t>Receipts for year</t>
  </si>
  <si>
    <t>Payments for year</t>
  </si>
  <si>
    <t>Represented by bank balances</t>
  </si>
  <si>
    <t>Treasurer's Account</t>
  </si>
  <si>
    <t>30 Day Business A/C</t>
  </si>
  <si>
    <t>GAPTC</t>
  </si>
  <si>
    <t>J Stickler</t>
  </si>
  <si>
    <t>L Jones  Salary</t>
  </si>
  <si>
    <t>Cancelled chq</t>
  </si>
  <si>
    <t>J Stickler Expenses</t>
  </si>
  <si>
    <t>Defib Installation</t>
  </si>
  <si>
    <t>PCC ot St Micheal</t>
  </si>
  <si>
    <t>B/FWD</t>
  </si>
  <si>
    <t>HP Printer</t>
  </si>
  <si>
    <t xml:space="preserve">Adj re chq 336 </t>
  </si>
  <si>
    <t>Donation C of E</t>
  </si>
  <si>
    <t>uncleared</t>
  </si>
  <si>
    <t>2015/2016</t>
  </si>
  <si>
    <t>2014/2015</t>
  </si>
  <si>
    <t>b.s 7</t>
  </si>
  <si>
    <t>b.s 40</t>
  </si>
  <si>
    <t>Three cheques yet to be presented</t>
  </si>
  <si>
    <t>relating to expenses in the year.</t>
  </si>
  <si>
    <t>OUTSTANDING CHQ  31.03.2016</t>
  </si>
  <si>
    <t>CHQ 372</t>
  </si>
  <si>
    <t>J STICKLER</t>
  </si>
  <si>
    <t>CHQ 373</t>
  </si>
  <si>
    <t>L JONES</t>
  </si>
  <si>
    <t>CHQ 371</t>
  </si>
  <si>
    <t>Use this figure in box 8 re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</si>
</sst>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73" zoomScaleNormal="73" workbookViewId="0">
      <selection activeCell="F1" sqref="F1"/>
    </sheetView>
  </sheetViews>
  <sheetFormatPr defaultRowHeight="12.75" x14ac:dyDescent="0.2"/>
  <cols>
    <col min="6" max="6" width="10.140625" bestFit="1" customWidth="1"/>
    <col min="10" max="10" width="9.5703125" bestFit="1" customWidth="1"/>
  </cols>
  <sheetData>
    <row r="1" spans="1:10" ht="15.75" x14ac:dyDescent="0.25">
      <c r="A1" s="6" t="s">
        <v>21</v>
      </c>
      <c r="B1" s="6"/>
      <c r="C1" s="6"/>
      <c r="D1" s="6"/>
      <c r="E1" s="6"/>
      <c r="F1" s="7"/>
      <c r="G1" s="7"/>
      <c r="H1" s="7"/>
      <c r="I1" s="7"/>
    </row>
    <row r="2" spans="1:10" ht="15" x14ac:dyDescent="0.2">
      <c r="A2" s="7"/>
      <c r="B2" s="7"/>
      <c r="C2" s="7"/>
      <c r="D2" s="7"/>
      <c r="E2" s="7"/>
      <c r="F2" s="7"/>
      <c r="G2" s="7"/>
      <c r="H2" s="7"/>
      <c r="I2" s="7"/>
    </row>
    <row r="3" spans="1:10" ht="15.75" x14ac:dyDescent="0.25">
      <c r="A3" s="6"/>
      <c r="B3" s="6"/>
      <c r="C3" s="6"/>
      <c r="D3" s="6"/>
      <c r="E3" s="6"/>
      <c r="F3" s="6"/>
      <c r="G3" s="6"/>
      <c r="H3" s="6"/>
      <c r="I3" s="6"/>
      <c r="J3" s="1"/>
    </row>
    <row r="4" spans="1:10" ht="15" x14ac:dyDescent="0.2">
      <c r="A4" s="7"/>
      <c r="B4" s="7"/>
      <c r="C4" s="7"/>
      <c r="D4" s="7"/>
      <c r="E4" s="7"/>
      <c r="F4" s="7"/>
      <c r="G4" s="7"/>
      <c r="H4" s="7"/>
      <c r="I4" s="7"/>
    </row>
    <row r="5" spans="1:10" ht="15" x14ac:dyDescent="0.2">
      <c r="A5" s="7"/>
      <c r="B5" s="7"/>
      <c r="C5" s="7"/>
      <c r="D5" s="7"/>
      <c r="E5" s="7"/>
      <c r="F5" s="7"/>
      <c r="G5" s="7"/>
      <c r="H5" s="7">
        <v>2016</v>
      </c>
      <c r="I5" s="7"/>
    </row>
    <row r="6" spans="1:10" ht="15" x14ac:dyDescent="0.2">
      <c r="A6" s="7"/>
      <c r="B6" s="7"/>
      <c r="C6" s="7"/>
      <c r="D6" s="7"/>
      <c r="E6" s="7"/>
      <c r="F6" s="7"/>
      <c r="G6" s="7"/>
      <c r="H6" s="8"/>
      <c r="I6" s="7"/>
    </row>
    <row r="7" spans="1:10" ht="15.75" x14ac:dyDescent="0.25">
      <c r="A7" s="6" t="s">
        <v>1</v>
      </c>
      <c r="B7" s="7"/>
      <c r="C7" s="7"/>
      <c r="D7" s="7"/>
      <c r="E7" s="7"/>
      <c r="F7" s="6"/>
      <c r="G7" s="7"/>
      <c r="H7" s="8"/>
      <c r="I7" s="7"/>
    </row>
    <row r="8" spans="1:10" ht="15.75" x14ac:dyDescent="0.25">
      <c r="A8" s="7" t="s">
        <v>61</v>
      </c>
      <c r="B8" s="7"/>
      <c r="C8" s="7"/>
      <c r="D8" s="7"/>
      <c r="E8" s="7"/>
      <c r="F8" s="6"/>
      <c r="G8" s="7"/>
      <c r="H8" s="8">
        <v>2929.57</v>
      </c>
      <c r="I8" s="7"/>
    </row>
    <row r="9" spans="1:10" ht="15" x14ac:dyDescent="0.2">
      <c r="A9" s="7" t="s">
        <v>16</v>
      </c>
      <c r="B9" s="7"/>
      <c r="C9" s="7"/>
      <c r="D9" s="7"/>
      <c r="E9" s="7"/>
      <c r="F9" s="8"/>
      <c r="G9" s="7"/>
      <c r="H9" s="8">
        <v>6062</v>
      </c>
      <c r="I9" s="7"/>
      <c r="J9" s="2"/>
    </row>
    <row r="10" spans="1:10" ht="15" x14ac:dyDescent="0.2">
      <c r="A10" s="7" t="s">
        <v>18</v>
      </c>
      <c r="B10" s="7"/>
      <c r="C10" s="7"/>
      <c r="D10" s="7"/>
      <c r="E10" s="7"/>
      <c r="F10" s="8"/>
      <c r="G10" s="7"/>
      <c r="H10" s="8">
        <v>75.52</v>
      </c>
      <c r="I10" s="7"/>
      <c r="J10" s="2"/>
    </row>
    <row r="11" spans="1:10" ht="15" x14ac:dyDescent="0.2">
      <c r="A11" s="7" t="s">
        <v>20</v>
      </c>
      <c r="B11" s="7"/>
      <c r="C11" s="7"/>
      <c r="D11" s="7"/>
      <c r="E11" s="7"/>
      <c r="F11" s="8"/>
      <c r="G11" s="7"/>
      <c r="H11" s="9">
        <v>340</v>
      </c>
      <c r="I11" s="7"/>
      <c r="J11" s="2"/>
    </row>
    <row r="12" spans="1:10" ht="15.75" x14ac:dyDescent="0.25">
      <c r="A12" s="7" t="s">
        <v>22</v>
      </c>
      <c r="B12" s="7"/>
      <c r="C12" s="7"/>
      <c r="D12" s="7"/>
      <c r="E12" s="7"/>
      <c r="F12" s="7"/>
      <c r="G12" s="7"/>
      <c r="H12" s="10">
        <f>SUM(H8:H11)</f>
        <v>9407.09</v>
      </c>
      <c r="I12" s="8"/>
      <c r="J12" s="2"/>
    </row>
    <row r="13" spans="1:10" ht="15" x14ac:dyDescent="0.2">
      <c r="A13" s="7"/>
      <c r="B13" s="7"/>
      <c r="C13" s="7"/>
      <c r="D13" s="7"/>
      <c r="E13" s="7"/>
      <c r="F13" s="7"/>
      <c r="G13" s="7"/>
      <c r="H13" s="8"/>
      <c r="I13" s="7"/>
      <c r="J13" s="2"/>
    </row>
    <row r="14" spans="1:10" ht="15" x14ac:dyDescent="0.2">
      <c r="A14" s="7"/>
      <c r="B14" s="7"/>
      <c r="C14" s="7"/>
      <c r="D14" s="7"/>
      <c r="E14" s="7"/>
      <c r="F14" s="7"/>
      <c r="G14" s="7"/>
      <c r="H14" s="8"/>
      <c r="I14" s="7"/>
      <c r="J14" s="2"/>
    </row>
    <row r="15" spans="1:10" ht="15.75" x14ac:dyDescent="0.25">
      <c r="A15" s="6" t="s">
        <v>2</v>
      </c>
      <c r="B15" s="7"/>
      <c r="C15" s="7"/>
      <c r="D15" s="7"/>
      <c r="E15" s="7"/>
      <c r="F15" s="7"/>
      <c r="G15" s="7"/>
      <c r="H15" s="8"/>
      <c r="I15" s="7"/>
      <c r="J15" s="2"/>
    </row>
    <row r="16" spans="1:10" ht="15" x14ac:dyDescent="0.2">
      <c r="A16" s="7" t="s">
        <v>5</v>
      </c>
      <c r="B16" s="7"/>
      <c r="C16" s="7"/>
      <c r="D16" s="7"/>
      <c r="E16" s="7">
        <v>356</v>
      </c>
      <c r="F16" s="8">
        <v>23</v>
      </c>
      <c r="G16" s="7"/>
      <c r="H16" s="8"/>
      <c r="I16" s="7"/>
      <c r="J16" s="2"/>
    </row>
    <row r="17" spans="1:10" ht="15" x14ac:dyDescent="0.2">
      <c r="A17" s="7" t="s">
        <v>8</v>
      </c>
      <c r="B17" s="7"/>
      <c r="C17" s="7"/>
      <c r="D17" s="7"/>
      <c r="E17" s="7">
        <v>357</v>
      </c>
      <c r="F17" s="11">
        <v>60</v>
      </c>
      <c r="G17" s="7"/>
      <c r="H17" s="8"/>
      <c r="I17" s="7"/>
      <c r="J17" s="2"/>
    </row>
    <row r="18" spans="1:10" ht="15" x14ac:dyDescent="0.2">
      <c r="A18" s="7" t="s">
        <v>4</v>
      </c>
      <c r="B18" s="7"/>
      <c r="C18" s="7"/>
      <c r="D18" s="7"/>
      <c r="E18" s="7">
        <v>358</v>
      </c>
      <c r="F18" s="7">
        <v>214.48</v>
      </c>
      <c r="G18" s="7"/>
      <c r="H18" s="8"/>
      <c r="I18" s="7"/>
      <c r="J18" s="2"/>
    </row>
    <row r="19" spans="1:10" ht="15" x14ac:dyDescent="0.2">
      <c r="A19" s="7" t="s">
        <v>6</v>
      </c>
      <c r="B19" s="7"/>
      <c r="C19" s="7"/>
      <c r="D19" s="7"/>
      <c r="E19" s="7">
        <v>359</v>
      </c>
      <c r="F19" s="8">
        <v>12</v>
      </c>
      <c r="G19" s="7"/>
      <c r="H19" s="8"/>
      <c r="I19" s="7"/>
      <c r="J19" s="2"/>
    </row>
    <row r="20" spans="1:10" ht="15" x14ac:dyDescent="0.2">
      <c r="A20" s="7" t="s">
        <v>4</v>
      </c>
      <c r="B20" s="7"/>
      <c r="C20" s="7"/>
      <c r="D20" s="7"/>
      <c r="E20" s="7">
        <v>360</v>
      </c>
      <c r="F20" s="8">
        <v>26.46</v>
      </c>
      <c r="G20" s="7"/>
      <c r="H20" s="8"/>
      <c r="I20" s="7"/>
      <c r="J20" s="2"/>
    </row>
    <row r="21" spans="1:10" ht="15" x14ac:dyDescent="0.2">
      <c r="A21" s="7" t="s">
        <v>7</v>
      </c>
      <c r="B21" s="7"/>
      <c r="C21" s="7"/>
      <c r="D21" s="7"/>
      <c r="E21" s="7">
        <v>361</v>
      </c>
      <c r="F21" s="8">
        <v>30</v>
      </c>
      <c r="G21" s="7"/>
      <c r="H21" s="8"/>
      <c r="I21" s="7"/>
      <c r="J21" s="2"/>
    </row>
    <row r="22" spans="1:10" ht="15" x14ac:dyDescent="0.2">
      <c r="A22" s="7" t="s">
        <v>9</v>
      </c>
      <c r="B22" s="7"/>
      <c r="C22" s="7"/>
      <c r="D22" s="7"/>
      <c r="E22" s="7">
        <v>362</v>
      </c>
      <c r="F22" s="8">
        <v>348</v>
      </c>
      <c r="G22" s="7"/>
      <c r="H22" s="8"/>
      <c r="I22" s="7"/>
      <c r="J22" s="2"/>
    </row>
    <row r="23" spans="1:10" ht="15" x14ac:dyDescent="0.2">
      <c r="A23" s="7" t="s">
        <v>10</v>
      </c>
      <c r="B23" s="7"/>
      <c r="C23" s="7"/>
      <c r="D23" s="7"/>
      <c r="E23" s="7">
        <v>363</v>
      </c>
      <c r="F23" s="8">
        <v>400</v>
      </c>
      <c r="G23" s="7"/>
      <c r="H23" s="8"/>
      <c r="I23" s="7"/>
      <c r="J23" s="2"/>
    </row>
    <row r="24" spans="1:10" ht="15" x14ac:dyDescent="0.2">
      <c r="A24" s="7" t="s">
        <v>64</v>
      </c>
      <c r="B24" s="7"/>
      <c r="C24" s="7"/>
      <c r="D24" s="7"/>
      <c r="E24" s="7">
        <v>364</v>
      </c>
      <c r="F24" s="8">
        <v>200</v>
      </c>
      <c r="G24" s="7"/>
      <c r="H24" s="8"/>
      <c r="I24" s="7"/>
      <c r="J24" s="2"/>
    </row>
    <row r="25" spans="1:10" ht="15" x14ac:dyDescent="0.2">
      <c r="A25" s="7" t="s">
        <v>60</v>
      </c>
      <c r="B25" s="7"/>
      <c r="C25" s="7"/>
      <c r="D25" s="7"/>
      <c r="E25" s="7">
        <v>365</v>
      </c>
      <c r="F25" s="8">
        <v>200</v>
      </c>
      <c r="G25" s="7"/>
      <c r="H25" s="8"/>
      <c r="I25" s="7"/>
      <c r="J25" s="2"/>
    </row>
    <row r="26" spans="1:10" ht="15" x14ac:dyDescent="0.2">
      <c r="A26" s="7" t="s">
        <v>11</v>
      </c>
      <c r="B26" s="7"/>
      <c r="C26" s="7"/>
      <c r="D26" s="7"/>
      <c r="E26" s="7">
        <v>366</v>
      </c>
      <c r="F26" s="8">
        <v>350</v>
      </c>
      <c r="G26" s="7"/>
      <c r="H26" s="8"/>
      <c r="I26" s="7"/>
      <c r="J26" s="2"/>
    </row>
    <row r="27" spans="1:10" ht="15" x14ac:dyDescent="0.2">
      <c r="A27" s="7" t="s">
        <v>57</v>
      </c>
      <c r="B27" s="7"/>
      <c r="C27" s="7"/>
      <c r="D27" s="7"/>
      <c r="E27" s="7">
        <v>367</v>
      </c>
      <c r="F27" s="8">
        <v>0</v>
      </c>
      <c r="G27" s="7"/>
      <c r="H27" s="8"/>
      <c r="I27" s="7"/>
      <c r="J27" s="2"/>
    </row>
    <row r="28" spans="1:10" ht="15" x14ac:dyDescent="0.2">
      <c r="A28" s="7" t="s">
        <v>12</v>
      </c>
      <c r="B28" s="7"/>
      <c r="C28" s="7"/>
      <c r="D28" s="7"/>
      <c r="E28" s="7">
        <v>368</v>
      </c>
      <c r="F28" s="8">
        <v>44.95</v>
      </c>
      <c r="G28" s="7"/>
      <c r="H28" s="8"/>
      <c r="I28" s="7"/>
      <c r="J28" s="2"/>
    </row>
    <row r="29" spans="1:10" ht="15" x14ac:dyDescent="0.2">
      <c r="A29" s="7" t="s">
        <v>3</v>
      </c>
      <c r="B29" s="7"/>
      <c r="C29" s="7"/>
      <c r="D29" s="7"/>
      <c r="E29" s="7">
        <v>369</v>
      </c>
      <c r="F29" s="8">
        <v>100</v>
      </c>
      <c r="G29" s="7"/>
      <c r="H29" s="8"/>
      <c r="I29" s="7"/>
      <c r="J29" s="2"/>
    </row>
    <row r="30" spans="1:10" ht="15" x14ac:dyDescent="0.2">
      <c r="A30" s="7" t="s">
        <v>13</v>
      </c>
      <c r="B30" s="7"/>
      <c r="C30" s="7"/>
      <c r="D30" s="7"/>
      <c r="E30" s="7">
        <v>370</v>
      </c>
      <c r="F30" s="8">
        <v>19.98</v>
      </c>
      <c r="G30" s="7"/>
      <c r="H30" s="8"/>
      <c r="I30" s="7"/>
      <c r="J30" s="2"/>
    </row>
    <row r="31" spans="1:10" ht="15" x14ac:dyDescent="0.2">
      <c r="A31" s="7" t="s">
        <v>54</v>
      </c>
      <c r="B31" s="7"/>
      <c r="C31" s="7"/>
      <c r="D31" s="7"/>
      <c r="E31" s="7">
        <v>371</v>
      </c>
      <c r="F31" s="8">
        <v>61.3</v>
      </c>
      <c r="G31" s="7" t="s">
        <v>65</v>
      </c>
      <c r="H31" s="8"/>
      <c r="I31" s="7"/>
      <c r="J31" s="2"/>
    </row>
    <row r="32" spans="1:10" ht="15" x14ac:dyDescent="0.2">
      <c r="A32" s="7" t="s">
        <v>55</v>
      </c>
      <c r="B32" s="7"/>
      <c r="C32" s="7"/>
      <c r="D32" s="7"/>
      <c r="E32" s="7">
        <v>372</v>
      </c>
      <c r="F32" s="8">
        <v>7</v>
      </c>
      <c r="G32" s="7" t="s">
        <v>65</v>
      </c>
      <c r="H32" s="8"/>
      <c r="I32" s="7"/>
      <c r="J32" s="2"/>
    </row>
    <row r="33" spans="1:10" ht="15" x14ac:dyDescent="0.2">
      <c r="A33" s="7" t="s">
        <v>56</v>
      </c>
      <c r="B33" s="7"/>
      <c r="C33" s="7"/>
      <c r="D33" s="7"/>
      <c r="E33" s="7">
        <v>373</v>
      </c>
      <c r="F33" s="8">
        <v>1000</v>
      </c>
      <c r="G33" s="7" t="s">
        <v>65</v>
      </c>
      <c r="H33" s="8"/>
      <c r="I33" s="7"/>
      <c r="J33" s="2"/>
    </row>
    <row r="34" spans="1:10" ht="15.75" x14ac:dyDescent="0.25">
      <c r="A34" s="7"/>
      <c r="B34" s="7"/>
      <c r="C34" s="7"/>
      <c r="D34" s="7"/>
      <c r="E34" s="7"/>
      <c r="F34" s="10">
        <f>SUM(F16:F33)</f>
        <v>3097.17</v>
      </c>
      <c r="G34" s="7"/>
      <c r="H34" s="8"/>
      <c r="I34" s="7"/>
      <c r="J34" s="2"/>
    </row>
    <row r="35" spans="1:10" ht="15" x14ac:dyDescent="0.2">
      <c r="A35" s="7"/>
      <c r="B35" s="7"/>
      <c r="C35" s="7"/>
      <c r="D35" s="7"/>
      <c r="E35" s="7"/>
      <c r="F35" s="8"/>
      <c r="G35" s="7"/>
      <c r="H35" s="8"/>
      <c r="I35" s="7"/>
      <c r="J35" s="2"/>
    </row>
    <row r="36" spans="1:10" ht="15" x14ac:dyDescent="0.2">
      <c r="A36" s="7"/>
      <c r="B36" s="7"/>
      <c r="C36" s="7"/>
      <c r="D36" s="7"/>
      <c r="E36" s="7"/>
      <c r="F36" s="8"/>
      <c r="G36" s="7"/>
      <c r="H36" s="7"/>
      <c r="I36" s="7"/>
    </row>
    <row r="37" spans="1:10" ht="15" x14ac:dyDescent="0.2">
      <c r="A37" s="7"/>
      <c r="B37" s="7"/>
      <c r="C37" s="7"/>
      <c r="D37" s="7"/>
      <c r="E37" s="7"/>
      <c r="F37" s="8"/>
      <c r="G37" s="7"/>
      <c r="H37" s="7"/>
      <c r="I37" s="7"/>
    </row>
    <row r="38" spans="1:10" ht="15" x14ac:dyDescent="0.2">
      <c r="A38" s="7"/>
      <c r="B38" s="7"/>
      <c r="C38" s="7"/>
      <c r="D38" s="7"/>
      <c r="E38" s="7"/>
      <c r="F38" s="8"/>
      <c r="G38" s="7"/>
      <c r="H38" s="7"/>
      <c r="I38" s="7"/>
    </row>
    <row r="39" spans="1:10" ht="15" x14ac:dyDescent="0.2">
      <c r="A39" s="7"/>
      <c r="B39" s="7"/>
      <c r="C39" s="7"/>
      <c r="D39" s="7"/>
      <c r="E39" s="7"/>
      <c r="F39" s="8"/>
      <c r="G39" s="7"/>
      <c r="H39" s="7"/>
      <c r="I39" s="7"/>
    </row>
    <row r="40" spans="1:10" x14ac:dyDescent="0.2">
      <c r="F40" s="2"/>
    </row>
    <row r="41" spans="1:10" x14ac:dyDescent="0.2">
      <c r="F41" s="2"/>
    </row>
    <row r="42" spans="1:10" x14ac:dyDescent="0.2">
      <c r="F42" s="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5" topLeftCell="A6" activePane="bottomLeft" state="frozen"/>
      <selection pane="bottomLeft" activeCell="H1" sqref="H1"/>
    </sheetView>
  </sheetViews>
  <sheetFormatPr defaultRowHeight="12.75" x14ac:dyDescent="0.2"/>
  <sheetData>
    <row r="1" spans="1:8" x14ac:dyDescent="0.2">
      <c r="A1" s="1" t="s">
        <v>14</v>
      </c>
      <c r="B1" s="1"/>
      <c r="C1" s="1"/>
    </row>
    <row r="3" spans="1:8" x14ac:dyDescent="0.2">
      <c r="A3" s="1" t="s">
        <v>15</v>
      </c>
      <c r="B3" s="1"/>
      <c r="C3" s="1"/>
      <c r="D3" s="1"/>
      <c r="E3" s="1"/>
      <c r="F3" s="1"/>
      <c r="G3" s="1"/>
      <c r="H3" s="1"/>
    </row>
    <row r="5" spans="1:8" x14ac:dyDescent="0.2">
      <c r="F5" t="s">
        <v>66</v>
      </c>
      <c r="H5" t="s">
        <v>67</v>
      </c>
    </row>
    <row r="6" spans="1:8" x14ac:dyDescent="0.2">
      <c r="A6" s="1" t="s">
        <v>1</v>
      </c>
      <c r="F6" s="2" t="s">
        <v>0</v>
      </c>
      <c r="H6" t="s">
        <v>0</v>
      </c>
    </row>
    <row r="7" spans="1:8" x14ac:dyDescent="0.2">
      <c r="A7" t="s">
        <v>16</v>
      </c>
      <c r="D7" s="2"/>
      <c r="F7" s="2">
        <f>'Cash bks'!H9</f>
        <v>6062</v>
      </c>
      <c r="H7" s="2">
        <v>6103</v>
      </c>
    </row>
    <row r="8" spans="1:8" x14ac:dyDescent="0.2">
      <c r="A8" t="s">
        <v>18</v>
      </c>
      <c r="D8" s="2"/>
      <c r="F8" s="2">
        <f>'Cash bks'!H10</f>
        <v>75.52</v>
      </c>
      <c r="H8" s="2">
        <v>627.83000000000004</v>
      </c>
    </row>
    <row r="9" spans="1:8" x14ac:dyDescent="0.2">
      <c r="A9" s="4" t="s">
        <v>17</v>
      </c>
      <c r="D9" s="2"/>
      <c r="F9" s="2"/>
      <c r="H9" s="2">
        <v>0.93</v>
      </c>
    </row>
    <row r="10" spans="1:8" x14ac:dyDescent="0.2">
      <c r="A10" t="s">
        <v>19</v>
      </c>
      <c r="D10" s="2"/>
      <c r="F10" s="2">
        <v>0</v>
      </c>
      <c r="H10" s="2">
        <v>3037.02</v>
      </c>
    </row>
    <row r="11" spans="1:8" x14ac:dyDescent="0.2">
      <c r="A11" t="s">
        <v>20</v>
      </c>
      <c r="D11" s="2"/>
      <c r="F11" s="2">
        <f>'Cash bks'!H11</f>
        <v>340</v>
      </c>
      <c r="H11" s="2"/>
    </row>
    <row r="12" spans="1:8" x14ac:dyDescent="0.2">
      <c r="A12" s="4" t="s">
        <v>63</v>
      </c>
      <c r="D12" s="2"/>
      <c r="F12" s="2"/>
      <c r="H12" s="2">
        <v>0.03</v>
      </c>
    </row>
    <row r="13" spans="1:8" x14ac:dyDescent="0.2">
      <c r="F13" s="5">
        <f>SUM(F7:F11)</f>
        <v>6477.52</v>
      </c>
      <c r="H13" s="5">
        <f>SUM(H7:H12)</f>
        <v>9768.8100000000013</v>
      </c>
    </row>
    <row r="14" spans="1:8" x14ac:dyDescent="0.2">
      <c r="F14" s="2"/>
      <c r="H14" s="2"/>
    </row>
    <row r="15" spans="1:8" x14ac:dyDescent="0.2">
      <c r="F15" s="2"/>
      <c r="H15" s="2"/>
    </row>
    <row r="16" spans="1:8" x14ac:dyDescent="0.2">
      <c r="A16" s="1" t="s">
        <v>2</v>
      </c>
      <c r="F16" s="2"/>
      <c r="H16" s="2"/>
    </row>
    <row r="17" spans="1:8" x14ac:dyDescent="0.2">
      <c r="A17" t="s">
        <v>23</v>
      </c>
      <c r="D17" s="2"/>
      <c r="F17" s="2">
        <f>'Cash bks'!F33</f>
        <v>1000</v>
      </c>
      <c r="H17" s="2">
        <v>1083.29</v>
      </c>
    </row>
    <row r="18" spans="1:8" x14ac:dyDescent="0.2">
      <c r="A18" t="s">
        <v>24</v>
      </c>
      <c r="D18" s="3"/>
      <c r="F18" s="2">
        <f>'Cash bks'!F30</f>
        <v>19.98</v>
      </c>
      <c r="H18" s="2">
        <v>38.979999999999997</v>
      </c>
    </row>
    <row r="19" spans="1:8" x14ac:dyDescent="0.2">
      <c r="A19" t="s">
        <v>25</v>
      </c>
      <c r="F19" s="2">
        <f>'Cash bks'!F18+'Cash bks'!F20</f>
        <v>240.94</v>
      </c>
      <c r="H19" s="2">
        <v>218.99</v>
      </c>
    </row>
    <row r="20" spans="1:8" x14ac:dyDescent="0.2">
      <c r="A20" t="s">
        <v>26</v>
      </c>
      <c r="D20" s="2"/>
      <c r="F20" s="2">
        <f>'Cash bks'!F29</f>
        <v>100</v>
      </c>
      <c r="H20" s="2">
        <v>100</v>
      </c>
    </row>
    <row r="21" spans="1:8" x14ac:dyDescent="0.2">
      <c r="A21" t="s">
        <v>27</v>
      </c>
      <c r="D21" s="2"/>
      <c r="F21" s="2">
        <f>'Cash bks'!F24+'Cash bks'!F25</f>
        <v>400</v>
      </c>
      <c r="H21" s="2">
        <v>400</v>
      </c>
    </row>
    <row r="22" spans="1:8" x14ac:dyDescent="0.2">
      <c r="A22" t="s">
        <v>28</v>
      </c>
      <c r="D22" s="2"/>
      <c r="F22" s="2">
        <f>'Cash bks'!F23</f>
        <v>400</v>
      </c>
      <c r="H22" s="2">
        <v>400</v>
      </c>
    </row>
    <row r="23" spans="1:8" x14ac:dyDescent="0.2">
      <c r="A23" t="s">
        <v>29</v>
      </c>
      <c r="D23" s="2"/>
      <c r="F23" s="2">
        <f>'Cash bks'!F19+'Cash bks'!F31</f>
        <v>73.3</v>
      </c>
      <c r="H23" s="2">
        <v>12</v>
      </c>
    </row>
    <row r="24" spans="1:8" x14ac:dyDescent="0.2">
      <c r="A24" t="s">
        <v>30</v>
      </c>
      <c r="D24" s="2"/>
      <c r="F24" s="2">
        <v>0</v>
      </c>
      <c r="H24" s="2">
        <v>3500</v>
      </c>
    </row>
    <row r="25" spans="1:8" x14ac:dyDescent="0.2">
      <c r="A25" t="s">
        <v>31</v>
      </c>
      <c r="D25" s="2"/>
      <c r="F25" s="2">
        <f>'Cash bks'!F17+'Cash bks'!F21</f>
        <v>90</v>
      </c>
      <c r="H25" s="2">
        <v>60</v>
      </c>
    </row>
    <row r="26" spans="1:8" x14ac:dyDescent="0.2">
      <c r="A26" t="s">
        <v>32</v>
      </c>
      <c r="D26" s="2"/>
      <c r="F26" s="2">
        <v>0</v>
      </c>
      <c r="H26" s="2">
        <v>629.62</v>
      </c>
    </row>
    <row r="27" spans="1:8" x14ac:dyDescent="0.2">
      <c r="A27" t="s">
        <v>33</v>
      </c>
      <c r="D27" s="2"/>
      <c r="F27" s="2">
        <f>'Cash bks'!F22</f>
        <v>348</v>
      </c>
      <c r="H27" s="2">
        <v>145</v>
      </c>
    </row>
    <row r="28" spans="1:8" x14ac:dyDescent="0.2">
      <c r="A28" t="s">
        <v>34</v>
      </c>
      <c r="D28" s="2"/>
      <c r="F28" s="2">
        <v>0</v>
      </c>
      <c r="H28" s="2">
        <v>1</v>
      </c>
    </row>
    <row r="29" spans="1:8" x14ac:dyDescent="0.2">
      <c r="A29" t="s">
        <v>35</v>
      </c>
      <c r="D29" s="2"/>
      <c r="F29" s="2">
        <v>0</v>
      </c>
      <c r="H29" s="2">
        <v>424.71</v>
      </c>
    </row>
    <row r="30" spans="1:8" x14ac:dyDescent="0.2">
      <c r="A30" t="s">
        <v>36</v>
      </c>
      <c r="D30" s="2"/>
      <c r="F30" s="2">
        <v>0</v>
      </c>
      <c r="H30" s="2">
        <v>860</v>
      </c>
    </row>
    <row r="31" spans="1:8" x14ac:dyDescent="0.2">
      <c r="A31" t="s">
        <v>37</v>
      </c>
      <c r="D31" s="2"/>
      <c r="F31" s="2">
        <v>0</v>
      </c>
      <c r="H31" s="2">
        <v>1650</v>
      </c>
    </row>
    <row r="32" spans="1:8" x14ac:dyDescent="0.2">
      <c r="A32" t="s">
        <v>38</v>
      </c>
      <c r="D32" s="2"/>
      <c r="F32" s="2">
        <v>0</v>
      </c>
      <c r="H32" s="2">
        <v>54.88</v>
      </c>
    </row>
    <row r="33" spans="1:8" x14ac:dyDescent="0.2">
      <c r="A33" t="s">
        <v>39</v>
      </c>
      <c r="D33" s="2"/>
      <c r="F33" s="2">
        <v>23</v>
      </c>
      <c r="H33" s="2">
        <v>8.4700000000000006</v>
      </c>
    </row>
    <row r="34" spans="1:8" x14ac:dyDescent="0.2">
      <c r="A34" t="s">
        <v>40</v>
      </c>
      <c r="D34" s="2"/>
      <c r="F34" s="2">
        <v>0</v>
      </c>
      <c r="H34" s="2">
        <v>26</v>
      </c>
    </row>
    <row r="35" spans="1:8" x14ac:dyDescent="0.2">
      <c r="A35" t="s">
        <v>41</v>
      </c>
      <c r="D35" s="2"/>
      <c r="F35" s="2">
        <v>0</v>
      </c>
      <c r="H35" s="2">
        <v>29.08</v>
      </c>
    </row>
    <row r="36" spans="1:8" x14ac:dyDescent="0.2">
      <c r="A36" t="s">
        <v>58</v>
      </c>
      <c r="D36" s="2"/>
      <c r="F36" s="2">
        <f>'Cash bks'!F32</f>
        <v>7</v>
      </c>
      <c r="H36" s="5">
        <f>SUM(H17:H35)</f>
        <v>9642.0199999999986</v>
      </c>
    </row>
    <row r="37" spans="1:8" x14ac:dyDescent="0.2">
      <c r="A37" t="s">
        <v>59</v>
      </c>
      <c r="D37" s="2"/>
      <c r="F37" s="2">
        <f>'Cash bks'!F26</f>
        <v>350</v>
      </c>
      <c r="H37" s="5"/>
    </row>
    <row r="38" spans="1:8" x14ac:dyDescent="0.2">
      <c r="A38" t="s">
        <v>62</v>
      </c>
      <c r="D38" s="2"/>
      <c r="F38" s="2">
        <f>'Cash bks'!F28</f>
        <v>44.95</v>
      </c>
      <c r="H38" s="5"/>
    </row>
    <row r="39" spans="1:8" x14ac:dyDescent="0.2">
      <c r="D39" s="2"/>
      <c r="F39" s="5">
        <f>SUM(F17:F38)</f>
        <v>3097.17</v>
      </c>
      <c r="H39" s="5"/>
    </row>
    <row r="40" spans="1:8" x14ac:dyDescent="0.2">
      <c r="D40" s="2"/>
      <c r="F40" s="2"/>
      <c r="H40" s="5"/>
    </row>
    <row r="42" spans="1:8" x14ac:dyDescent="0.2">
      <c r="A42" s="1" t="s">
        <v>42</v>
      </c>
      <c r="F42" s="2">
        <f>F13-F39</f>
        <v>3380.3500000000004</v>
      </c>
      <c r="H42" s="2">
        <f>H13-H36</f>
        <v>126.79000000000269</v>
      </c>
    </row>
    <row r="43" spans="1:8" x14ac:dyDescent="0.2">
      <c r="A43" s="1" t="s">
        <v>43</v>
      </c>
      <c r="H43">
        <v>3143.61</v>
      </c>
    </row>
    <row r="44" spans="1:8" x14ac:dyDescent="0.2">
      <c r="H44" s="5">
        <f>SUM(H42:H43)</f>
        <v>3270.4000000000028</v>
      </c>
    </row>
    <row r="47" spans="1:8" x14ac:dyDescent="0.2">
      <c r="A47" s="1" t="s">
        <v>44</v>
      </c>
      <c r="B47" s="1"/>
      <c r="D47" s="4" t="s">
        <v>69</v>
      </c>
      <c r="F47">
        <v>7378.22</v>
      </c>
      <c r="H47">
        <v>2929.57</v>
      </c>
    </row>
    <row r="48" spans="1:8" x14ac:dyDescent="0.2">
      <c r="A48" s="1" t="s">
        <v>45</v>
      </c>
      <c r="B48" s="1"/>
      <c r="D48" s="4" t="s">
        <v>68</v>
      </c>
      <c r="F48">
        <v>2079.08</v>
      </c>
      <c r="H48">
        <v>2078.15</v>
      </c>
    </row>
    <row r="49" spans="6:8" x14ac:dyDescent="0.2">
      <c r="F49" s="2">
        <f>SUM(F47:F48)</f>
        <v>9457.2999999999993</v>
      </c>
      <c r="H49" s="1">
        <f>SUM(H47:H48)</f>
        <v>5007.72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4" zoomScale="85" zoomScaleNormal="85" workbookViewId="0">
      <selection activeCell="L19" sqref="L19"/>
    </sheetView>
  </sheetViews>
  <sheetFormatPr defaultRowHeight="12.75" x14ac:dyDescent="0.2"/>
  <cols>
    <col min="6" max="6" width="12" customWidth="1"/>
    <col min="8" max="8" width="11.28515625" bestFit="1" customWidth="1"/>
  </cols>
  <sheetData>
    <row r="1" spans="1:9" ht="15.75" x14ac:dyDescent="0.25">
      <c r="A1" s="6" t="s">
        <v>14</v>
      </c>
      <c r="B1" s="7"/>
      <c r="C1" s="7"/>
      <c r="D1" s="7"/>
      <c r="E1" s="7"/>
      <c r="F1" s="7"/>
      <c r="G1" s="7"/>
      <c r="H1" s="7"/>
      <c r="I1" s="7"/>
    </row>
    <row r="2" spans="1:9" ht="15" x14ac:dyDescent="0.2">
      <c r="A2" s="7"/>
      <c r="B2" s="7"/>
      <c r="C2" s="7"/>
      <c r="D2" s="7"/>
      <c r="E2" s="7"/>
      <c r="F2" s="7"/>
      <c r="G2" s="7"/>
      <c r="H2" s="7"/>
      <c r="I2" s="7"/>
    </row>
    <row r="3" spans="1:9" ht="15" x14ac:dyDescent="0.2">
      <c r="A3" s="7" t="s">
        <v>46</v>
      </c>
      <c r="B3" s="7"/>
      <c r="C3" s="7"/>
      <c r="D3" s="7"/>
      <c r="E3" s="7"/>
      <c r="F3" s="7"/>
      <c r="G3" s="7"/>
      <c r="H3" s="7"/>
      <c r="I3" s="7"/>
    </row>
    <row r="4" spans="1:9" ht="15" x14ac:dyDescent="0.2">
      <c r="A4" s="7"/>
      <c r="B4" s="7"/>
      <c r="C4" s="7"/>
      <c r="D4" s="7"/>
      <c r="E4" s="7"/>
      <c r="F4" s="7"/>
      <c r="G4" s="7"/>
      <c r="H4" s="7"/>
      <c r="I4" s="7"/>
    </row>
    <row r="5" spans="1:9" ht="15" x14ac:dyDescent="0.2">
      <c r="A5" s="7"/>
      <c r="B5" s="7"/>
      <c r="C5" s="7"/>
      <c r="D5" s="7"/>
      <c r="E5" s="7"/>
      <c r="F5" s="7"/>
      <c r="G5" s="7"/>
      <c r="H5" s="7"/>
      <c r="I5" s="7"/>
    </row>
    <row r="6" spans="1:9" ht="15" x14ac:dyDescent="0.2">
      <c r="A6" s="7"/>
      <c r="B6" s="7"/>
      <c r="C6" s="7"/>
      <c r="D6" s="7"/>
      <c r="E6" s="7"/>
      <c r="F6" s="7"/>
      <c r="G6" s="7"/>
      <c r="H6" s="7"/>
      <c r="I6" s="7"/>
    </row>
    <row r="7" spans="1:9" ht="15.75" x14ac:dyDescent="0.25">
      <c r="A7" s="6" t="s">
        <v>47</v>
      </c>
      <c r="B7" s="6"/>
      <c r="C7" s="6"/>
      <c r="D7" s="7"/>
      <c r="E7" s="7"/>
      <c r="F7" s="7">
        <v>2016</v>
      </c>
      <c r="G7" s="7"/>
      <c r="H7" s="7">
        <v>2015</v>
      </c>
      <c r="I7" s="7"/>
    </row>
    <row r="8" spans="1:9" ht="15" x14ac:dyDescent="0.2">
      <c r="A8" s="7"/>
      <c r="B8" s="7"/>
      <c r="C8" s="7"/>
      <c r="D8" s="7"/>
      <c r="E8" s="7"/>
      <c r="F8" s="7"/>
      <c r="G8" s="7"/>
      <c r="H8" s="7"/>
      <c r="I8" s="7"/>
    </row>
    <row r="9" spans="1:9" ht="15" x14ac:dyDescent="0.2">
      <c r="A9" s="7"/>
      <c r="B9" s="7"/>
      <c r="C9" s="7"/>
      <c r="D9" s="7"/>
      <c r="E9" s="7"/>
      <c r="F9" s="7"/>
      <c r="G9" s="7"/>
      <c r="H9" s="7"/>
      <c r="I9" s="7"/>
    </row>
    <row r="10" spans="1:9" ht="15" x14ac:dyDescent="0.2">
      <c r="A10" s="7" t="s">
        <v>48</v>
      </c>
      <c r="B10" s="7"/>
      <c r="C10" s="7"/>
      <c r="D10" s="7"/>
      <c r="E10" s="7"/>
      <c r="F10" s="8">
        <v>2929.57</v>
      </c>
      <c r="G10" s="7"/>
      <c r="H10" s="8">
        <v>5220.83</v>
      </c>
      <c r="I10" s="7"/>
    </row>
    <row r="11" spans="1:9" ht="15" x14ac:dyDescent="0.2">
      <c r="A11" s="7" t="s">
        <v>49</v>
      </c>
      <c r="B11" s="7"/>
      <c r="C11" s="7"/>
      <c r="D11" s="7"/>
      <c r="E11" s="7"/>
      <c r="F11" s="8">
        <f>'Report 2016'!F13</f>
        <v>6477.52</v>
      </c>
      <c r="G11" s="7"/>
      <c r="H11" s="8">
        <v>12911.49</v>
      </c>
      <c r="I11" s="7"/>
    </row>
    <row r="12" spans="1:9" ht="15.75" x14ac:dyDescent="0.25">
      <c r="A12" s="7"/>
      <c r="B12" s="7"/>
      <c r="C12" s="7"/>
      <c r="D12" s="7"/>
      <c r="E12" s="7"/>
      <c r="F12" s="10">
        <f>SUM(F10:F11)</f>
        <v>9407.09</v>
      </c>
      <c r="G12" s="7"/>
      <c r="H12" s="10">
        <f>SUM(H10:H11)</f>
        <v>18132.32</v>
      </c>
      <c r="I12" s="7"/>
    </row>
    <row r="13" spans="1:9" ht="15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9" ht="15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9" ht="15.75" x14ac:dyDescent="0.25">
      <c r="A15" s="7" t="s">
        <v>50</v>
      </c>
      <c r="B15" s="7"/>
      <c r="C15" s="7"/>
      <c r="D15" s="7"/>
      <c r="E15" s="7"/>
      <c r="F15" s="10">
        <f>-'Report 2016'!F39</f>
        <v>-3097.17</v>
      </c>
      <c r="G15" s="7"/>
      <c r="H15" s="6">
        <v>-9642.02</v>
      </c>
      <c r="I15" s="7"/>
    </row>
    <row r="16" spans="1:9" ht="15" x14ac:dyDescent="0.2">
      <c r="A16" s="7"/>
      <c r="B16" s="7"/>
      <c r="C16" s="7"/>
      <c r="D16" s="7"/>
      <c r="E16" s="7"/>
      <c r="F16" s="7"/>
      <c r="G16" s="7"/>
      <c r="H16" s="7"/>
      <c r="I16" s="7"/>
    </row>
    <row r="17" spans="1:9" ht="15" x14ac:dyDescent="0.2">
      <c r="A17" s="7" t="s">
        <v>51</v>
      </c>
      <c r="B17" s="7"/>
      <c r="C17" s="7"/>
      <c r="D17" s="7"/>
      <c r="E17" s="7"/>
      <c r="F17" s="7"/>
      <c r="G17" s="7"/>
      <c r="H17" s="7"/>
      <c r="I17" s="7"/>
    </row>
    <row r="18" spans="1:9" ht="15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9" ht="15" x14ac:dyDescent="0.2">
      <c r="A19" s="7" t="s">
        <v>52</v>
      </c>
      <c r="B19" s="7"/>
      <c r="C19" s="7"/>
      <c r="D19" s="7" t="s">
        <v>69</v>
      </c>
      <c r="E19" s="7"/>
      <c r="F19" s="7">
        <v>2079.08</v>
      </c>
      <c r="G19" s="7"/>
      <c r="H19" s="7">
        <v>2929.57</v>
      </c>
      <c r="I19" s="7"/>
    </row>
    <row r="20" spans="1:9" ht="15" x14ac:dyDescent="0.2">
      <c r="A20" s="7" t="s">
        <v>53</v>
      </c>
      <c r="B20" s="7"/>
      <c r="C20" s="7"/>
      <c r="D20" s="7" t="s">
        <v>68</v>
      </c>
      <c r="E20" s="7"/>
      <c r="F20" s="7">
        <v>7378.22</v>
      </c>
      <c r="G20" s="7"/>
      <c r="H20" s="7">
        <v>2078.15</v>
      </c>
      <c r="I20" s="7"/>
    </row>
    <row r="21" spans="1:9" ht="15.75" x14ac:dyDescent="0.25">
      <c r="A21" s="7"/>
      <c r="B21" s="7"/>
      <c r="C21" s="7"/>
      <c r="D21" s="7"/>
      <c r="E21" s="7"/>
      <c r="F21" s="10">
        <f>SUM(F19:F20)</f>
        <v>9457.2999999999993</v>
      </c>
      <c r="G21" s="7"/>
      <c r="H21" s="6">
        <f>SUM(H19:H20)</f>
        <v>5007.72</v>
      </c>
      <c r="I21" s="7"/>
    </row>
    <row r="22" spans="1:9" ht="15" x14ac:dyDescent="0.2">
      <c r="A22" s="7"/>
      <c r="B22" s="7"/>
      <c r="C22" s="7"/>
      <c r="D22" s="7"/>
      <c r="E22" s="7"/>
      <c r="F22" s="7"/>
      <c r="G22" s="7"/>
      <c r="H22" s="7"/>
      <c r="I22" s="7"/>
    </row>
    <row r="23" spans="1:9" ht="15" x14ac:dyDescent="0.2">
      <c r="A23" s="7" t="s">
        <v>70</v>
      </c>
      <c r="B23" s="7"/>
      <c r="C23" s="7"/>
      <c r="D23" s="7"/>
      <c r="E23" s="7"/>
      <c r="F23" s="8">
        <f>1000+7+61.3</f>
        <v>1068.3</v>
      </c>
      <c r="G23" s="7"/>
      <c r="H23" s="7"/>
      <c r="I23" s="7"/>
    </row>
    <row r="24" spans="1:9" ht="15" x14ac:dyDescent="0.2">
      <c r="A24" s="12" t="s">
        <v>71</v>
      </c>
      <c r="B24" s="7"/>
      <c r="C24" s="7"/>
      <c r="D24" s="7"/>
      <c r="E24" s="7"/>
      <c r="F24" s="7"/>
      <c r="G24" s="7"/>
      <c r="H24" s="7"/>
      <c r="I24" s="7"/>
    </row>
    <row r="25" spans="1:9" ht="15.75" x14ac:dyDescent="0.25">
      <c r="A25" s="7" t="s">
        <v>78</v>
      </c>
      <c r="B25" s="7"/>
      <c r="C25" s="7"/>
      <c r="D25" s="7"/>
      <c r="E25" s="7"/>
      <c r="F25" s="10">
        <f>9457.3-1068.3</f>
        <v>8389</v>
      </c>
      <c r="G25" s="7"/>
      <c r="H25" s="7"/>
      <c r="I25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I21" sqref="I21"/>
    </sheetView>
  </sheetViews>
  <sheetFormatPr defaultRowHeight="12.75" x14ac:dyDescent="0.2"/>
  <sheetData>
    <row r="1" spans="1:4" x14ac:dyDescent="0.2">
      <c r="A1" s="4" t="s">
        <v>72</v>
      </c>
    </row>
    <row r="3" spans="1:4" x14ac:dyDescent="0.2">
      <c r="A3" s="4" t="s">
        <v>77</v>
      </c>
      <c r="B3" s="4" t="s">
        <v>54</v>
      </c>
      <c r="D3" s="2">
        <v>61.3</v>
      </c>
    </row>
    <row r="4" spans="1:4" x14ac:dyDescent="0.2">
      <c r="A4" s="4" t="s">
        <v>73</v>
      </c>
      <c r="B4" s="4" t="s">
        <v>74</v>
      </c>
      <c r="D4" s="2">
        <v>7</v>
      </c>
    </row>
    <row r="5" spans="1:4" x14ac:dyDescent="0.2">
      <c r="A5" s="4" t="s">
        <v>75</v>
      </c>
      <c r="B5" s="4" t="s">
        <v>76</v>
      </c>
      <c r="D5" s="2">
        <v>1000</v>
      </c>
    </row>
    <row r="6" spans="1:4" x14ac:dyDescent="0.2">
      <c r="D6" s="5">
        <f>SUM(D3:D5)</f>
        <v>1068.3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bks</vt:lpstr>
      <vt:lpstr>Report 2016</vt:lpstr>
      <vt:lpstr>BANK REC</vt:lpstr>
      <vt:lpstr>OS CHQS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2016-05-06T14:30:50Z</cp:lastPrinted>
  <dcterms:created xsi:type="dcterms:W3CDTF">2016-02-29T11:36:47Z</dcterms:created>
  <dcterms:modified xsi:type="dcterms:W3CDTF">2016-08-19T09:11:22Z</dcterms:modified>
</cp:coreProperties>
</file>