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lorra\OneDrive\Documents\PARISH COUNCIL\"/>
    </mc:Choice>
  </mc:AlternateContent>
  <bookViews>
    <workbookView xWindow="240" yWindow="45" windowWidth="21075" windowHeight="11280" activeTab="2"/>
  </bookViews>
  <sheets>
    <sheet name=" Cash bks 2017" sheetId="1" r:id="rId1"/>
    <sheet name="Report 2017" sheetId="2" r:id="rId2"/>
    <sheet name="BANK REC" sheetId="3" r:id="rId3"/>
    <sheet name="OS CHQS" sheetId="4" r:id="rId4"/>
  </sheets>
  <calcPr calcId="171027"/>
</workbook>
</file>

<file path=xl/calcChain.xml><?xml version="1.0" encoding="utf-8"?>
<calcChain xmlns="http://schemas.openxmlformats.org/spreadsheetml/2006/main">
  <c r="F13" i="1" l="1"/>
  <c r="F47" i="2"/>
  <c r="F11" i="2"/>
  <c r="F25" i="3" l="1"/>
  <c r="F23" i="3"/>
  <c r="H23" i="3"/>
  <c r="H39" i="2"/>
  <c r="H20" i="3" l="1"/>
  <c r="H19" i="3"/>
  <c r="E4" i="4"/>
  <c r="F21" i="3"/>
  <c r="F38" i="2"/>
  <c r="F37" i="2"/>
  <c r="F21" i="2"/>
  <c r="F18" i="2"/>
  <c r="F17" i="2"/>
  <c r="F16" i="2"/>
  <c r="F15" i="2"/>
  <c r="G38" i="1"/>
  <c r="F12" i="3" l="1"/>
  <c r="F32" i="2"/>
  <c r="F36" i="2"/>
  <c r="F35" i="2"/>
  <c r="F34" i="2"/>
  <c r="F33" i="2"/>
  <c r="F31" i="2"/>
  <c r="F30" i="2"/>
  <c r="F23" i="2"/>
  <c r="F20" i="2"/>
  <c r="F19" i="2"/>
  <c r="H21" i="3" l="1"/>
  <c r="H25" i="3" s="1"/>
  <c r="F49" i="2"/>
  <c r="H11" i="2"/>
  <c r="H42" i="2" s="1"/>
  <c r="F29" i="2"/>
  <c r="F27" i="2"/>
  <c r="F28" i="2"/>
  <c r="H49" i="2"/>
  <c r="F39" i="2" l="1"/>
  <c r="F42" i="2" l="1"/>
  <c r="H12" i="3"/>
</calcChain>
</file>

<file path=xl/sharedStrings.xml><?xml version="1.0" encoding="utf-8"?>
<sst xmlns="http://schemas.openxmlformats.org/spreadsheetml/2006/main" count="105" uniqueCount="92">
  <si>
    <t>£</t>
  </si>
  <si>
    <t>RECEIPTS</t>
  </si>
  <si>
    <t>PAYMENTS</t>
  </si>
  <si>
    <t>BUCKLAND PARISH COUNCIL</t>
  </si>
  <si>
    <t>PRECEPT</t>
  </si>
  <si>
    <t>INTEREST</t>
  </si>
  <si>
    <t>VAT REFUND</t>
  </si>
  <si>
    <t>TOTAL</t>
  </si>
  <si>
    <t>Clerks Salary</t>
  </si>
  <si>
    <t>Clerks Expenses</t>
  </si>
  <si>
    <t>Insurance</t>
  </si>
  <si>
    <t>Hall Rental</t>
  </si>
  <si>
    <t>Burial Ground/Churchyard</t>
  </si>
  <si>
    <t>Laverton Village Hall</t>
  </si>
  <si>
    <t>Subscriptions</t>
  </si>
  <si>
    <t>Village Maintenance</t>
  </si>
  <si>
    <t>Audit Fee</t>
  </si>
  <si>
    <t>VAT (Repayment)</t>
  </si>
  <si>
    <t>Dog Bin</t>
  </si>
  <si>
    <t>M Deakin Expenses</t>
  </si>
  <si>
    <t>SURPLUS FOR YEAR</t>
  </si>
  <si>
    <t>GENERAL FUND B/F</t>
  </si>
  <si>
    <t>TREASURER'S A/C</t>
  </si>
  <si>
    <t>30 DAY A/C</t>
  </si>
  <si>
    <t>Bank Reconciliation</t>
  </si>
  <si>
    <t>Opening Balance</t>
  </si>
  <si>
    <t>Receipts for year</t>
  </si>
  <si>
    <t>Payments for year</t>
  </si>
  <si>
    <t>Represented by bank balances</t>
  </si>
  <si>
    <t>Treasurer's Account</t>
  </si>
  <si>
    <t>30 Day Business A/C</t>
  </si>
  <si>
    <t>J Stickler Expenses</t>
  </si>
  <si>
    <t>Defib Installation</t>
  </si>
  <si>
    <t>B/FWD</t>
  </si>
  <si>
    <t>HP Printer</t>
  </si>
  <si>
    <t>2015/2016</t>
  </si>
  <si>
    <t>relating to expenses in the year.</t>
  </si>
  <si>
    <t>Use this figure in box 8 re GT</t>
  </si>
  <si>
    <t>DATE</t>
  </si>
  <si>
    <t>2016/2017</t>
  </si>
  <si>
    <t>GAPTC Funding</t>
  </si>
  <si>
    <t>L Jones (Computer)</t>
  </si>
  <si>
    <t>Iain Selkirk (Audit)</t>
  </si>
  <si>
    <t>Cardiac Science</t>
  </si>
  <si>
    <t>L Jones (Safe)</t>
  </si>
  <si>
    <t>O Walker (Wine/H Wheeler)</t>
  </si>
  <si>
    <t>Vision ict</t>
  </si>
  <si>
    <t>Highfields Services</t>
  </si>
  <si>
    <t>13.04.2016</t>
  </si>
  <si>
    <t>25.04.2016</t>
  </si>
  <si>
    <t>08.06.2016</t>
  </si>
  <si>
    <t>14.05.2016</t>
  </si>
  <si>
    <t>08.08.2016</t>
  </si>
  <si>
    <t>23.08.2016</t>
  </si>
  <si>
    <t>Greenbarnes Ltd</t>
  </si>
  <si>
    <t>L Jones (Cartridge)</t>
  </si>
  <si>
    <t>O Walker (Wine/E Bradley)</t>
  </si>
  <si>
    <t>L Jones (Ink Cartridge/Paper)</t>
  </si>
  <si>
    <t>OUTSTANDING CHQ  31.03.2017</t>
  </si>
  <si>
    <t>RECEIPTS &amp; PAYMENTS AACOUNT FOR THE YEAR 01/04/2016-31/03/2017</t>
  </si>
  <si>
    <t>GAPTC FUNDING</t>
  </si>
  <si>
    <t>CBF Church of England</t>
  </si>
  <si>
    <t>PCC of St Michael</t>
  </si>
  <si>
    <t>Laptop</t>
  </si>
  <si>
    <t>Notice board</t>
  </si>
  <si>
    <t>Bridlepath</t>
  </si>
  <si>
    <t>Website</t>
  </si>
  <si>
    <t>Safe</t>
  </si>
  <si>
    <t>Community First (Insurance)</t>
  </si>
  <si>
    <t>Defib Pads</t>
  </si>
  <si>
    <t>O  Walker Expenses</t>
  </si>
  <si>
    <t>Cash Books 2016/2017</t>
  </si>
  <si>
    <t>BS 40</t>
  </si>
  <si>
    <t>Laverton Village Hall Rent</t>
  </si>
  <si>
    <t>L Jones Env/paper/cartridge</t>
  </si>
  <si>
    <t>GAPTC</t>
  </si>
  <si>
    <t>Knowhow</t>
  </si>
  <si>
    <t>L Jones</t>
  </si>
  <si>
    <t>agreed to cash book</t>
  </si>
  <si>
    <t>B.S. 42</t>
  </si>
  <si>
    <t>B.S. 9</t>
  </si>
  <si>
    <t>CHQ 392</t>
  </si>
  <si>
    <t>KOWHOW</t>
  </si>
  <si>
    <t>CHQ 393</t>
  </si>
  <si>
    <t>BS9</t>
  </si>
  <si>
    <t>BS 8</t>
  </si>
  <si>
    <t>BS42</t>
  </si>
  <si>
    <t>minus os chqs392/393</t>
  </si>
  <si>
    <t>INTEREST RECVD</t>
  </si>
  <si>
    <t xml:space="preserve"> Cheques yet to be presented 392/393</t>
  </si>
  <si>
    <t>appendix to Statement of Accounts for y/e to 31st March 2017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</si>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</sst>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2" fontId="1" fillId="0" borderId="0" xfId="0" applyNumberFormat="1" applyFont="1"/>
    <xf numFmtId="0" fontId="4" fillId="0" borderId="0" xfId="0" applyFont="1"/>
    <xf numFmtId="0" fontId="5" fillId="0" borderId="0" xfId="0" applyFont="1"/>
    <xf numFmtId="2" fontId="5" fillId="0" borderId="0" xfId="0" applyNumberFormat="1" applyFont="1"/>
    <xf numFmtId="2" fontId="6" fillId="0" borderId="0" xfId="0" applyNumberFormat="1" applyFont="1"/>
    <xf numFmtId="2" fontId="4" fillId="0" borderId="0" xfId="0" applyNumberFormat="1" applyFont="1"/>
    <xf numFmtId="0" fontId="5" fillId="2" borderId="0" xfId="0" applyFont="1" applyFill="1"/>
    <xf numFmtId="2" fontId="3" fillId="0" borderId="0" xfId="0" applyNumberFormat="1" applyFont="1"/>
    <xf numFmtId="4" fontId="5" fillId="0" borderId="0" xfId="0" applyNumberFormat="1" applyFont="1"/>
    <xf numFmtId="14" fontId="3" fillId="0" borderId="0" xfId="0" applyNumberFormat="1" applyFont="1"/>
    <xf numFmtId="2" fontId="3" fillId="0" borderId="0" xfId="0" applyNumberFormat="1" applyFont="1" applyFill="1"/>
    <xf numFmtId="0" fontId="0" fillId="0" borderId="0" xfId="0" applyFill="1"/>
    <xf numFmtId="0" fontId="7" fillId="0" borderId="0" xfId="0" applyFont="1"/>
    <xf numFmtId="0" fontId="5" fillId="0" borderId="0" xfId="0" applyFont="1" applyFill="1"/>
    <xf numFmtId="14" fontId="0" fillId="0" borderId="0" xfId="0" applyNumberFormat="1"/>
    <xf numFmtId="1" fontId="0" fillId="0" borderId="0" xfId="0" applyNumberFormat="1"/>
    <xf numFmtId="2" fontId="0" fillId="0" borderId="0" xfId="0" applyNumberFormat="1" applyFill="1"/>
    <xf numFmtId="0" fontId="3" fillId="0" borderId="0" xfId="0" applyFont="1" applyFill="1"/>
    <xf numFmtId="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2" zoomScale="115" zoomScaleNormal="115" workbookViewId="0">
      <selection activeCell="L50" sqref="L50"/>
    </sheetView>
  </sheetViews>
  <sheetFormatPr defaultRowHeight="12.75" x14ac:dyDescent="0.2"/>
  <cols>
    <col min="1" max="1" width="11.140625" bestFit="1" customWidth="1"/>
    <col min="6" max="6" width="12.140625" customWidth="1"/>
    <col min="7" max="7" width="10.140625" bestFit="1" customWidth="1"/>
    <col min="9" max="9" width="14.28515625" customWidth="1"/>
    <col min="11" max="11" width="9.5703125" bestFit="1" customWidth="1"/>
  </cols>
  <sheetData>
    <row r="1" spans="1:11" ht="15.75" x14ac:dyDescent="0.25">
      <c r="B1" s="6" t="s">
        <v>71</v>
      </c>
      <c r="C1" s="6"/>
      <c r="D1" s="6"/>
      <c r="E1" s="6"/>
      <c r="F1" s="7"/>
      <c r="G1" s="7"/>
      <c r="H1" s="7"/>
      <c r="I1" s="7"/>
      <c r="J1" s="7"/>
    </row>
    <row r="2" spans="1:11" ht="15" x14ac:dyDescent="0.2">
      <c r="B2" s="7"/>
      <c r="C2" s="7"/>
      <c r="D2" s="7"/>
      <c r="E2" s="7"/>
      <c r="F2" s="7"/>
      <c r="G2" s="7"/>
      <c r="H2" s="7"/>
      <c r="I2" s="7"/>
      <c r="J2" s="7"/>
    </row>
    <row r="3" spans="1:11" ht="15.75" x14ac:dyDescent="0.25">
      <c r="B3" s="6"/>
      <c r="C3" s="6"/>
      <c r="D3" s="6"/>
      <c r="E3" s="6"/>
      <c r="F3" s="6"/>
      <c r="G3" s="6"/>
      <c r="H3" s="6"/>
      <c r="I3" s="6"/>
      <c r="J3" s="6"/>
      <c r="K3" s="1"/>
    </row>
    <row r="4" spans="1:11" ht="15" x14ac:dyDescent="0.2">
      <c r="B4" s="7"/>
      <c r="C4" s="7"/>
      <c r="D4" s="7"/>
      <c r="E4" s="7"/>
      <c r="F4" s="7"/>
      <c r="G4" s="7"/>
      <c r="H4" s="7"/>
      <c r="I4" s="7"/>
      <c r="J4" s="7"/>
    </row>
    <row r="5" spans="1:11" ht="15.75" x14ac:dyDescent="0.25">
      <c r="B5" s="7"/>
      <c r="C5" s="7"/>
      <c r="D5" s="7"/>
      <c r="E5" s="7"/>
      <c r="F5" s="6" t="s">
        <v>39</v>
      </c>
      <c r="G5" s="7"/>
      <c r="H5" s="7"/>
      <c r="I5" s="6"/>
      <c r="J5" s="7"/>
    </row>
    <row r="6" spans="1:11" ht="15" x14ac:dyDescent="0.2">
      <c r="B6" s="7"/>
      <c r="C6" s="7"/>
      <c r="D6" s="7"/>
      <c r="E6" s="7"/>
      <c r="F6" s="8"/>
      <c r="G6" s="7"/>
      <c r="H6" s="7"/>
      <c r="I6" s="8"/>
      <c r="J6" s="7"/>
    </row>
    <row r="7" spans="1:11" ht="15.75" x14ac:dyDescent="0.25">
      <c r="B7" s="6" t="s">
        <v>1</v>
      </c>
      <c r="C7" s="7"/>
      <c r="D7" s="7"/>
      <c r="E7" s="7"/>
      <c r="F7" s="8"/>
      <c r="G7" s="6"/>
      <c r="H7" s="7"/>
      <c r="I7" s="8"/>
      <c r="J7" s="7"/>
    </row>
    <row r="8" spans="1:11" ht="15.75" x14ac:dyDescent="0.25">
      <c r="B8" s="7" t="s">
        <v>33</v>
      </c>
      <c r="C8" s="7"/>
      <c r="D8" s="7"/>
      <c r="E8" s="7"/>
      <c r="F8" s="8">
        <v>7378.22</v>
      </c>
      <c r="G8" s="6"/>
      <c r="H8" s="7"/>
      <c r="I8" s="8"/>
      <c r="J8" s="7"/>
    </row>
    <row r="9" spans="1:11" ht="15" x14ac:dyDescent="0.2">
      <c r="B9" s="7" t="s">
        <v>4</v>
      </c>
      <c r="C9" s="7"/>
      <c r="D9" s="7"/>
      <c r="E9" s="7"/>
      <c r="F9" s="8">
        <v>6000</v>
      </c>
      <c r="G9" s="8"/>
      <c r="H9" s="7"/>
      <c r="I9" s="8"/>
      <c r="J9" s="7"/>
      <c r="K9" s="2"/>
    </row>
    <row r="10" spans="1:11" ht="15" x14ac:dyDescent="0.2">
      <c r="B10" s="7" t="s">
        <v>6</v>
      </c>
      <c r="C10" s="7"/>
      <c r="D10" s="7"/>
      <c r="E10" s="7"/>
      <c r="F10" s="8">
        <v>1121.18</v>
      </c>
      <c r="G10" s="8"/>
      <c r="H10" s="7"/>
      <c r="I10" s="8"/>
      <c r="J10" s="7"/>
      <c r="K10" s="2"/>
    </row>
    <row r="11" spans="1:11" ht="15" x14ac:dyDescent="0.2">
      <c r="B11" s="7" t="s">
        <v>40</v>
      </c>
      <c r="C11" s="7"/>
      <c r="D11" s="7"/>
      <c r="E11" s="7"/>
      <c r="F11" s="8">
        <v>2075.4499999999998</v>
      </c>
      <c r="G11" s="8"/>
      <c r="H11" s="7"/>
      <c r="I11" s="9"/>
      <c r="J11" s="7"/>
      <c r="K11" s="2"/>
    </row>
    <row r="12" spans="1:11" ht="15" x14ac:dyDescent="0.2">
      <c r="B12" s="7" t="s">
        <v>88</v>
      </c>
      <c r="C12" s="7"/>
      <c r="D12" s="7"/>
      <c r="E12" s="7"/>
      <c r="F12" s="8">
        <v>1.05</v>
      </c>
      <c r="G12" s="8"/>
      <c r="H12" s="7"/>
      <c r="I12" s="9"/>
      <c r="J12" s="7"/>
      <c r="K12" s="2"/>
    </row>
    <row r="13" spans="1:11" ht="15.75" x14ac:dyDescent="0.25">
      <c r="B13" s="7" t="s">
        <v>7</v>
      </c>
      <c r="C13" s="7"/>
      <c r="D13" s="7"/>
      <c r="E13" s="7"/>
      <c r="F13" s="10">
        <f>SUM(F8:F12)</f>
        <v>16575.900000000001</v>
      </c>
      <c r="G13" s="7"/>
      <c r="H13" s="7"/>
      <c r="I13" s="10"/>
      <c r="J13" s="8"/>
      <c r="K13" s="2"/>
    </row>
    <row r="14" spans="1:11" ht="15" x14ac:dyDescent="0.2">
      <c r="B14" s="7"/>
      <c r="C14" s="7"/>
      <c r="D14" s="7"/>
      <c r="E14" s="7"/>
      <c r="F14" s="7"/>
      <c r="G14" s="7"/>
      <c r="H14" s="7"/>
      <c r="I14" s="8"/>
      <c r="J14" s="7"/>
      <c r="K14" s="2"/>
    </row>
    <row r="15" spans="1:11" ht="15" x14ac:dyDescent="0.2">
      <c r="B15" s="7"/>
      <c r="C15" s="7"/>
      <c r="D15" s="7"/>
      <c r="E15" s="7"/>
      <c r="F15" s="7"/>
      <c r="G15" s="7"/>
      <c r="H15" s="7"/>
      <c r="I15" s="8"/>
      <c r="J15" s="7"/>
      <c r="K15" s="2"/>
    </row>
    <row r="16" spans="1:11" ht="15.75" x14ac:dyDescent="0.25">
      <c r="A16" s="1" t="s">
        <v>38</v>
      </c>
      <c r="B16" s="6" t="s">
        <v>2</v>
      </c>
      <c r="C16" s="7"/>
      <c r="D16" s="7"/>
      <c r="E16" s="7"/>
      <c r="F16" s="7"/>
      <c r="G16" s="7"/>
      <c r="H16" s="7"/>
      <c r="I16" s="8"/>
      <c r="J16" s="7"/>
      <c r="K16" s="2"/>
    </row>
    <row r="17" spans="1:11" ht="15" x14ac:dyDescent="0.2">
      <c r="A17" s="12" t="s">
        <v>48</v>
      </c>
      <c r="B17" s="7" t="s">
        <v>41</v>
      </c>
      <c r="C17" s="7"/>
      <c r="D17" s="7"/>
      <c r="E17" s="7"/>
      <c r="F17" s="7">
        <v>374</v>
      </c>
      <c r="G17" s="8">
        <v>428.99</v>
      </c>
      <c r="H17" s="7"/>
      <c r="I17" s="8"/>
      <c r="J17" s="7"/>
      <c r="K17" s="2"/>
    </row>
    <row r="18" spans="1:11" ht="15" x14ac:dyDescent="0.2">
      <c r="A18" s="4" t="s">
        <v>49</v>
      </c>
      <c r="B18" s="7" t="s">
        <v>68</v>
      </c>
      <c r="C18" s="7"/>
      <c r="D18" s="7"/>
      <c r="E18" s="7"/>
      <c r="F18" s="7">
        <v>375</v>
      </c>
      <c r="G18" s="13">
        <v>252.7</v>
      </c>
      <c r="H18" s="7"/>
      <c r="I18" s="8"/>
      <c r="J18" s="7"/>
      <c r="K18" s="2"/>
    </row>
    <row r="19" spans="1:11" ht="15" x14ac:dyDescent="0.2">
      <c r="A19" s="4" t="s">
        <v>50</v>
      </c>
      <c r="B19" s="7" t="s">
        <v>42</v>
      </c>
      <c r="C19" s="7"/>
      <c r="D19" s="7"/>
      <c r="E19" s="7"/>
      <c r="F19" s="7">
        <v>376</v>
      </c>
      <c r="G19" s="8">
        <v>65</v>
      </c>
      <c r="H19" s="7"/>
      <c r="I19" s="8"/>
      <c r="J19" s="7"/>
      <c r="K19" s="2"/>
    </row>
    <row r="20" spans="1:11" ht="15" x14ac:dyDescent="0.2">
      <c r="A20" s="4" t="s">
        <v>51</v>
      </c>
      <c r="B20" s="7" t="s">
        <v>57</v>
      </c>
      <c r="C20" s="7"/>
      <c r="D20" s="7"/>
      <c r="E20" s="7"/>
      <c r="F20" s="7">
        <v>377</v>
      </c>
      <c r="G20" s="8">
        <v>21.99</v>
      </c>
      <c r="H20" s="7"/>
      <c r="I20" s="8"/>
      <c r="J20" s="7"/>
      <c r="K20" s="2"/>
    </row>
    <row r="21" spans="1:11" ht="15" x14ac:dyDescent="0.2">
      <c r="A21" s="4" t="s">
        <v>52</v>
      </c>
      <c r="B21" s="7" t="s">
        <v>43</v>
      </c>
      <c r="C21" s="7"/>
      <c r="D21" s="7"/>
      <c r="E21" s="7"/>
      <c r="F21" s="7">
        <v>378</v>
      </c>
      <c r="G21" s="8">
        <v>76.739999999999995</v>
      </c>
      <c r="H21" s="7"/>
      <c r="I21" s="8"/>
      <c r="J21" s="7"/>
      <c r="K21" s="2"/>
    </row>
    <row r="22" spans="1:11" ht="15" x14ac:dyDescent="0.2">
      <c r="A22" s="4" t="s">
        <v>52</v>
      </c>
      <c r="B22" s="7" t="s">
        <v>44</v>
      </c>
      <c r="C22" s="7"/>
      <c r="D22" s="7"/>
      <c r="E22" s="7"/>
      <c r="F22" s="7">
        <v>379</v>
      </c>
      <c r="G22" s="8">
        <v>393.35</v>
      </c>
      <c r="H22" s="7"/>
      <c r="I22" s="8"/>
      <c r="J22" s="7"/>
      <c r="K22" s="2"/>
    </row>
    <row r="23" spans="1:11" ht="15" x14ac:dyDescent="0.2">
      <c r="A23" s="4" t="s">
        <v>53</v>
      </c>
      <c r="B23" s="7" t="s">
        <v>45</v>
      </c>
      <c r="C23" s="7"/>
      <c r="D23" s="7"/>
      <c r="E23" s="7"/>
      <c r="F23" s="7">
        <v>380</v>
      </c>
      <c r="G23" s="8">
        <v>59.94</v>
      </c>
      <c r="H23" s="7"/>
      <c r="I23" s="8"/>
      <c r="J23" s="7"/>
      <c r="K23" s="2"/>
    </row>
    <row r="24" spans="1:11" ht="15" x14ac:dyDescent="0.2">
      <c r="A24" s="14">
        <v>42661</v>
      </c>
      <c r="B24" s="7" t="s">
        <v>56</v>
      </c>
      <c r="C24" s="7"/>
      <c r="D24" s="7"/>
      <c r="E24" s="7"/>
      <c r="F24" s="7">
        <v>381</v>
      </c>
      <c r="G24" s="8">
        <v>57.94</v>
      </c>
      <c r="H24" s="7"/>
      <c r="I24" s="8"/>
      <c r="J24" s="7"/>
      <c r="K24" s="2"/>
    </row>
    <row r="25" spans="1:11" ht="15" x14ac:dyDescent="0.2">
      <c r="A25" s="14">
        <v>42657</v>
      </c>
      <c r="B25" s="7" t="s">
        <v>55</v>
      </c>
      <c r="C25" s="7"/>
      <c r="D25" s="7"/>
      <c r="E25" s="7"/>
      <c r="F25" s="7">
        <v>382</v>
      </c>
      <c r="G25" s="8">
        <v>14.99</v>
      </c>
      <c r="H25" s="7"/>
      <c r="I25" s="8"/>
      <c r="J25" s="7"/>
      <c r="K25" s="2"/>
    </row>
    <row r="26" spans="1:11" ht="15" x14ac:dyDescent="0.2">
      <c r="A26" s="14">
        <v>42690</v>
      </c>
      <c r="B26" s="7" t="s">
        <v>54</v>
      </c>
      <c r="C26" s="7"/>
      <c r="D26" s="7"/>
      <c r="E26" s="7"/>
      <c r="F26" s="7">
        <v>383</v>
      </c>
      <c r="G26" s="8">
        <v>892.86</v>
      </c>
      <c r="H26" s="7"/>
      <c r="I26" s="8"/>
      <c r="J26" s="7"/>
      <c r="K26" s="2"/>
    </row>
    <row r="27" spans="1:11" ht="15" x14ac:dyDescent="0.2">
      <c r="A27" s="14">
        <v>42695</v>
      </c>
      <c r="B27" s="7" t="s">
        <v>47</v>
      </c>
      <c r="C27" s="7"/>
      <c r="D27" s="7"/>
      <c r="E27" s="7"/>
      <c r="F27" s="7">
        <v>384</v>
      </c>
      <c r="G27" s="8">
        <v>4068</v>
      </c>
      <c r="H27" s="7"/>
      <c r="I27" s="8"/>
      <c r="J27" s="7"/>
      <c r="K27" s="2"/>
    </row>
    <row r="28" spans="1:11" ht="15" x14ac:dyDescent="0.2">
      <c r="A28" s="14">
        <v>42744</v>
      </c>
      <c r="B28" s="7" t="s">
        <v>46</v>
      </c>
      <c r="C28" s="7"/>
      <c r="D28" s="7"/>
      <c r="E28" s="7"/>
      <c r="F28" s="7">
        <v>385</v>
      </c>
      <c r="G28" s="8">
        <v>600</v>
      </c>
      <c r="H28" s="7"/>
      <c r="I28" s="8"/>
      <c r="J28" s="7"/>
      <c r="K28" s="2"/>
    </row>
    <row r="29" spans="1:11" ht="15" x14ac:dyDescent="0.2">
      <c r="A29" s="14">
        <v>42747</v>
      </c>
      <c r="B29" s="7" t="s">
        <v>61</v>
      </c>
      <c r="C29" s="7"/>
      <c r="D29" s="7"/>
      <c r="E29" s="7"/>
      <c r="F29" s="7">
        <v>386</v>
      </c>
      <c r="G29" s="8">
        <v>200</v>
      </c>
      <c r="H29" s="7"/>
      <c r="I29" s="8"/>
      <c r="J29" s="7"/>
      <c r="K29" s="2"/>
    </row>
    <row r="30" spans="1:11" ht="15" x14ac:dyDescent="0.2">
      <c r="A30" s="14">
        <v>42747</v>
      </c>
      <c r="B30" s="7" t="s">
        <v>62</v>
      </c>
      <c r="C30" s="7"/>
      <c r="D30" s="7"/>
      <c r="E30" s="7"/>
      <c r="F30" s="7">
        <v>387</v>
      </c>
      <c r="G30" s="8">
        <v>200</v>
      </c>
      <c r="H30" s="7"/>
      <c r="I30" s="8"/>
      <c r="J30" s="7"/>
      <c r="K30" s="2"/>
    </row>
    <row r="31" spans="1:11" ht="15" x14ac:dyDescent="0.2">
      <c r="A31" s="14">
        <v>42747</v>
      </c>
      <c r="B31" s="7" t="s">
        <v>13</v>
      </c>
      <c r="C31" s="7"/>
      <c r="D31" s="7"/>
      <c r="E31" s="7"/>
      <c r="F31" s="7">
        <v>388</v>
      </c>
      <c r="G31" s="8">
        <v>400</v>
      </c>
      <c r="H31" s="7"/>
      <c r="I31" s="8"/>
      <c r="J31" s="7"/>
      <c r="K31" s="2"/>
    </row>
    <row r="32" spans="1:11" ht="15" x14ac:dyDescent="0.2">
      <c r="A32" s="14">
        <v>42748</v>
      </c>
      <c r="B32" s="7" t="s">
        <v>73</v>
      </c>
      <c r="C32" s="7"/>
      <c r="D32" s="7"/>
      <c r="E32" s="7"/>
      <c r="F32" s="7">
        <v>389</v>
      </c>
      <c r="G32" s="8">
        <v>100</v>
      </c>
      <c r="H32" s="7"/>
      <c r="I32" s="8"/>
      <c r="J32" s="7"/>
      <c r="K32" s="2"/>
    </row>
    <row r="33" spans="1:11" ht="15" x14ac:dyDescent="0.2">
      <c r="A33" s="14">
        <v>42784</v>
      </c>
      <c r="B33" s="7" t="s">
        <v>74</v>
      </c>
      <c r="C33" s="7"/>
      <c r="D33" s="7"/>
      <c r="E33" s="7"/>
      <c r="F33" s="7">
        <v>390</v>
      </c>
      <c r="G33" s="8">
        <v>13.49</v>
      </c>
      <c r="H33" s="7"/>
      <c r="I33" s="8"/>
      <c r="J33" s="7"/>
      <c r="K33" s="2"/>
    </row>
    <row r="34" spans="1:11" ht="15" x14ac:dyDescent="0.2">
      <c r="A34" s="14">
        <v>42789</v>
      </c>
      <c r="B34" s="7" t="s">
        <v>46</v>
      </c>
      <c r="C34" s="7"/>
      <c r="D34" s="7"/>
      <c r="E34" s="7"/>
      <c r="F34" s="7">
        <v>391</v>
      </c>
      <c r="G34" s="8">
        <v>90</v>
      </c>
      <c r="H34" s="7"/>
      <c r="I34" s="8"/>
      <c r="J34" s="7"/>
      <c r="K34" s="2"/>
    </row>
    <row r="35" spans="1:11" ht="15" x14ac:dyDescent="0.2">
      <c r="A35" s="14">
        <v>42817</v>
      </c>
      <c r="B35" s="7" t="s">
        <v>75</v>
      </c>
      <c r="C35" s="7"/>
      <c r="D35" s="7"/>
      <c r="E35" s="7"/>
      <c r="F35" s="7">
        <v>392</v>
      </c>
      <c r="G35" s="8">
        <v>64.92</v>
      </c>
      <c r="H35" s="7"/>
      <c r="I35" s="8"/>
      <c r="J35" s="7"/>
      <c r="K35" s="2"/>
    </row>
    <row r="36" spans="1:11" ht="15" x14ac:dyDescent="0.2">
      <c r="A36" s="14">
        <v>42814</v>
      </c>
      <c r="B36" s="7" t="s">
        <v>76</v>
      </c>
      <c r="C36" s="7"/>
      <c r="D36" s="7"/>
      <c r="E36" s="7"/>
      <c r="F36" s="7">
        <v>393</v>
      </c>
      <c r="G36" s="8">
        <v>156</v>
      </c>
      <c r="H36" s="7"/>
      <c r="I36" s="8"/>
      <c r="J36" s="7"/>
      <c r="K36" s="2"/>
    </row>
    <row r="37" spans="1:11" ht="15" x14ac:dyDescent="0.2">
      <c r="A37" s="14">
        <v>42814</v>
      </c>
      <c r="B37" s="7" t="s">
        <v>77</v>
      </c>
      <c r="C37" s="7"/>
      <c r="D37" s="7"/>
      <c r="E37" s="7"/>
      <c r="F37" s="7">
        <v>394</v>
      </c>
      <c r="G37" s="8">
        <v>1000</v>
      </c>
      <c r="H37" s="7"/>
      <c r="I37" s="8"/>
      <c r="J37" s="7"/>
      <c r="K37" s="2"/>
    </row>
    <row r="38" spans="1:11" ht="15.75" x14ac:dyDescent="0.25">
      <c r="A38" s="4"/>
      <c r="B38" s="7"/>
      <c r="C38" s="7"/>
      <c r="D38" s="7"/>
      <c r="E38" s="7"/>
      <c r="F38" s="7"/>
      <c r="G38" s="10">
        <f>SUM(G17:G37)</f>
        <v>9156.91</v>
      </c>
      <c r="H38" s="7"/>
      <c r="I38" s="10" t="s">
        <v>78</v>
      </c>
      <c r="J38" s="7"/>
      <c r="K38" s="2"/>
    </row>
    <row r="39" spans="1:11" ht="15.75" x14ac:dyDescent="0.25">
      <c r="A39" s="4"/>
      <c r="B39" s="7"/>
      <c r="C39" s="7"/>
      <c r="D39" s="7"/>
      <c r="E39" s="7"/>
      <c r="F39" s="7"/>
      <c r="G39" s="10"/>
      <c r="H39" s="7"/>
      <c r="I39" s="8"/>
      <c r="J39" s="7"/>
      <c r="K39" s="2"/>
    </row>
    <row r="40" spans="1:11" ht="15" x14ac:dyDescent="0.2">
      <c r="A40" s="4"/>
      <c r="B40" s="7"/>
      <c r="C40" s="7"/>
      <c r="D40" s="7"/>
      <c r="E40" s="7"/>
      <c r="F40" s="7"/>
      <c r="G40" s="8"/>
      <c r="H40" s="7"/>
      <c r="I40" s="8"/>
      <c r="J40" s="7"/>
      <c r="K40" s="2"/>
    </row>
    <row r="41" spans="1:11" ht="15" x14ac:dyDescent="0.2">
      <c r="A41" s="4"/>
      <c r="B41" s="7"/>
      <c r="C41" s="7"/>
      <c r="D41" s="7"/>
      <c r="E41" s="7"/>
      <c r="F41" s="7"/>
      <c r="G41" s="8"/>
      <c r="H41" s="7"/>
      <c r="I41" s="8"/>
      <c r="J41" s="7"/>
      <c r="K41" s="2"/>
    </row>
    <row r="42" spans="1:11" ht="15" x14ac:dyDescent="0.2">
      <c r="A42" s="4"/>
      <c r="B42" s="7"/>
      <c r="C42" s="7"/>
      <c r="D42" s="7"/>
      <c r="E42" s="7"/>
      <c r="F42" s="7"/>
      <c r="G42" s="8"/>
      <c r="H42" s="7"/>
      <c r="I42" s="8"/>
      <c r="J42" s="7"/>
      <c r="K42" s="2"/>
    </row>
    <row r="43" spans="1:11" ht="15" x14ac:dyDescent="0.2">
      <c r="A43" s="4"/>
      <c r="B43" s="7"/>
      <c r="C43" s="7"/>
      <c r="D43" s="7"/>
      <c r="E43" s="7"/>
      <c r="F43" s="7"/>
      <c r="G43" s="8"/>
      <c r="H43" s="7"/>
      <c r="I43" s="8"/>
      <c r="J43" s="7"/>
      <c r="K43" s="2"/>
    </row>
    <row r="44" spans="1:11" ht="15" x14ac:dyDescent="0.2">
      <c r="A44" s="4"/>
      <c r="B44" s="7"/>
      <c r="C44" s="7"/>
      <c r="D44" s="7"/>
      <c r="E44" s="7"/>
      <c r="F44" s="7"/>
      <c r="G44" s="8"/>
      <c r="H44" s="7"/>
      <c r="I44" s="8"/>
      <c r="J44" s="7"/>
      <c r="K44" s="2"/>
    </row>
    <row r="45" spans="1:11" ht="15" x14ac:dyDescent="0.2">
      <c r="A45" s="4"/>
      <c r="B45" s="7"/>
      <c r="C45" s="7"/>
      <c r="D45" s="7"/>
      <c r="E45" s="7"/>
      <c r="F45" s="7"/>
      <c r="G45" s="8"/>
      <c r="H45" s="7"/>
      <c r="I45" s="8"/>
      <c r="J45" s="7"/>
      <c r="K45" s="2"/>
    </row>
    <row r="46" spans="1:11" ht="15" x14ac:dyDescent="0.2">
      <c r="A46" s="4"/>
      <c r="B46" s="7"/>
      <c r="C46" s="7"/>
      <c r="D46" s="7"/>
      <c r="E46" s="7"/>
      <c r="F46" s="7"/>
      <c r="G46" s="8"/>
      <c r="H46" s="7"/>
      <c r="I46" s="8"/>
      <c r="J46" s="7"/>
      <c r="K46" s="2"/>
    </row>
    <row r="47" spans="1:11" ht="15" x14ac:dyDescent="0.2">
      <c r="A47" s="4"/>
      <c r="B47" s="7"/>
      <c r="C47" s="7"/>
      <c r="D47" s="7"/>
      <c r="E47" s="7"/>
      <c r="F47" s="7"/>
      <c r="G47" s="8"/>
      <c r="H47" s="7"/>
      <c r="I47" s="8"/>
      <c r="J47" s="7"/>
      <c r="K47" s="2"/>
    </row>
    <row r="48" spans="1:11" ht="15" x14ac:dyDescent="0.2">
      <c r="A48" s="4"/>
      <c r="B48" s="7"/>
      <c r="C48" s="7"/>
      <c r="D48" s="7"/>
      <c r="E48" s="7"/>
      <c r="F48" s="7"/>
      <c r="G48" s="8"/>
      <c r="H48" s="7"/>
      <c r="I48" s="8"/>
      <c r="J48" s="7"/>
      <c r="K48" s="2"/>
    </row>
    <row r="49" spans="1:11" ht="15" x14ac:dyDescent="0.2">
      <c r="A49" s="4"/>
      <c r="B49" s="7"/>
      <c r="C49" s="7"/>
      <c r="D49" s="7"/>
      <c r="E49" s="7"/>
      <c r="F49" s="7"/>
      <c r="G49" s="8"/>
      <c r="H49" s="7"/>
      <c r="I49" s="8"/>
      <c r="J49" s="7"/>
      <c r="K49" s="2"/>
    </row>
    <row r="50" spans="1:11" ht="15.75" x14ac:dyDescent="0.25">
      <c r="B50" s="7"/>
      <c r="C50" s="7"/>
      <c r="D50" s="7"/>
      <c r="E50" s="7"/>
      <c r="F50" s="7"/>
      <c r="G50" s="10"/>
      <c r="H50" s="7"/>
      <c r="I50" s="8"/>
      <c r="J50" s="7"/>
      <c r="K50" s="2"/>
    </row>
    <row r="51" spans="1:11" ht="15" x14ac:dyDescent="0.2">
      <c r="B51" s="7"/>
      <c r="C51" s="7"/>
      <c r="D51" s="7"/>
      <c r="E51" s="7"/>
      <c r="F51" s="7"/>
      <c r="G51" s="8"/>
      <c r="H51" s="7"/>
      <c r="I51" s="8"/>
      <c r="J51" s="7"/>
      <c r="K51" s="2"/>
    </row>
    <row r="52" spans="1:11" ht="15" x14ac:dyDescent="0.2">
      <c r="B52" s="7"/>
      <c r="C52" s="7"/>
      <c r="D52" s="7"/>
      <c r="E52" s="7"/>
      <c r="F52" s="7"/>
      <c r="G52" s="8"/>
      <c r="H52" s="7"/>
      <c r="I52" s="7"/>
      <c r="J52" s="7"/>
    </row>
    <row r="53" spans="1:11" ht="15" x14ac:dyDescent="0.2">
      <c r="B53" s="7"/>
      <c r="C53" s="7"/>
      <c r="D53" s="7"/>
      <c r="E53" s="7"/>
      <c r="F53" s="7"/>
      <c r="G53" s="8"/>
      <c r="H53" s="7"/>
      <c r="I53" s="7"/>
      <c r="J53" s="7"/>
    </row>
    <row r="54" spans="1:11" ht="15" x14ac:dyDescent="0.2">
      <c r="B54" s="7"/>
      <c r="C54" s="7"/>
      <c r="D54" s="7"/>
      <c r="E54" s="7"/>
      <c r="F54" s="7"/>
      <c r="G54" s="8"/>
      <c r="H54" s="7"/>
      <c r="I54" s="7"/>
      <c r="J54" s="7"/>
    </row>
    <row r="55" spans="1:11" ht="15" x14ac:dyDescent="0.2">
      <c r="B55" s="7"/>
      <c r="C55" s="7"/>
      <c r="D55" s="7"/>
      <c r="E55" s="7"/>
      <c r="F55" s="7"/>
      <c r="G55" s="8"/>
      <c r="H55" s="7"/>
      <c r="I55" s="7"/>
      <c r="J55" s="7"/>
    </row>
    <row r="56" spans="1:11" x14ac:dyDescent="0.2">
      <c r="G56" s="2"/>
    </row>
    <row r="57" spans="1:11" x14ac:dyDescent="0.2">
      <c r="G57" s="2"/>
    </row>
    <row r="58" spans="1:11" x14ac:dyDescent="0.2">
      <c r="G58" s="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30" zoomScaleNormal="130" workbookViewId="0">
      <pane ySplit="5" topLeftCell="A44" activePane="bottomLeft" state="frozen"/>
      <selection pane="bottomLeft" activeCell="B58" sqref="B58"/>
    </sheetView>
  </sheetViews>
  <sheetFormatPr defaultRowHeight="12.75" x14ac:dyDescent="0.2"/>
  <cols>
    <col min="4" max="4" width="10.42578125" customWidth="1"/>
    <col min="10" max="10" width="9.5703125" customWidth="1"/>
  </cols>
  <sheetData>
    <row r="1" spans="1:11" x14ac:dyDescent="0.2">
      <c r="A1" s="1" t="s">
        <v>3</v>
      </c>
      <c r="B1" s="1"/>
      <c r="C1" s="5"/>
    </row>
    <row r="3" spans="1:11" x14ac:dyDescent="0.2">
      <c r="A3" s="1" t="s">
        <v>59</v>
      </c>
      <c r="B3" s="1"/>
      <c r="C3" s="1"/>
      <c r="D3" s="1"/>
      <c r="E3" s="1"/>
      <c r="F3" s="1"/>
      <c r="G3" s="1"/>
      <c r="H3" s="1"/>
    </row>
    <row r="5" spans="1:11" x14ac:dyDescent="0.2">
      <c r="F5" t="s">
        <v>39</v>
      </c>
      <c r="H5" t="s">
        <v>35</v>
      </c>
    </row>
    <row r="6" spans="1:11" x14ac:dyDescent="0.2">
      <c r="A6" s="1" t="s">
        <v>1</v>
      </c>
      <c r="F6" s="2" t="s">
        <v>0</v>
      </c>
      <c r="H6" t="s">
        <v>0</v>
      </c>
    </row>
    <row r="7" spans="1:11" x14ac:dyDescent="0.2">
      <c r="A7" t="s">
        <v>4</v>
      </c>
      <c r="D7" s="2"/>
      <c r="F7" s="2">
        <v>6000</v>
      </c>
      <c r="H7" s="2">
        <v>6062</v>
      </c>
    </row>
    <row r="8" spans="1:11" x14ac:dyDescent="0.2">
      <c r="A8" t="s">
        <v>6</v>
      </c>
      <c r="D8" s="2"/>
      <c r="F8" s="2">
        <v>1121.18</v>
      </c>
      <c r="H8" s="2">
        <v>75.52</v>
      </c>
    </row>
    <row r="9" spans="1:11" x14ac:dyDescent="0.2">
      <c r="A9" s="4" t="s">
        <v>5</v>
      </c>
      <c r="D9" s="2"/>
      <c r="F9" s="2">
        <v>1.05</v>
      </c>
      <c r="H9" s="2">
        <v>0.93</v>
      </c>
      <c r="J9" s="4"/>
    </row>
    <row r="10" spans="1:11" x14ac:dyDescent="0.2">
      <c r="A10" t="s">
        <v>60</v>
      </c>
      <c r="D10" s="2"/>
      <c r="F10" s="2">
        <v>2075.4499999999998</v>
      </c>
      <c r="H10" s="2"/>
    </row>
    <row r="11" spans="1:11" x14ac:dyDescent="0.2">
      <c r="F11" s="5">
        <f>SUM(F7:F10)</f>
        <v>9197.68</v>
      </c>
      <c r="H11" s="5">
        <f>SUM(H7:H9)</f>
        <v>6138.4500000000007</v>
      </c>
    </row>
    <row r="12" spans="1:11" x14ac:dyDescent="0.2">
      <c r="F12" s="2"/>
      <c r="H12" s="2"/>
    </row>
    <row r="13" spans="1:11" x14ac:dyDescent="0.2">
      <c r="F13" s="2"/>
      <c r="H13" s="2"/>
    </row>
    <row r="14" spans="1:11" x14ac:dyDescent="0.2">
      <c r="A14" s="1" t="s">
        <v>2</v>
      </c>
      <c r="F14" s="2"/>
      <c r="H14" s="2"/>
      <c r="K14" s="4"/>
    </row>
    <row r="15" spans="1:11" x14ac:dyDescent="0.2">
      <c r="A15" t="s">
        <v>8</v>
      </c>
      <c r="D15" s="2"/>
      <c r="F15" s="2">
        <f>' Cash bks 2017'!G37</f>
        <v>1000</v>
      </c>
      <c r="H15" s="2">
        <v>1000</v>
      </c>
      <c r="J15" s="20"/>
    </row>
    <row r="16" spans="1:11" x14ac:dyDescent="0.2">
      <c r="A16" t="s">
        <v>9</v>
      </c>
      <c r="D16" s="3"/>
      <c r="F16" s="15">
        <f>' Cash bks 2017'!G20+' Cash bks 2017'!G25+' Cash bks 2017'!G33</f>
        <v>50.47</v>
      </c>
      <c r="H16" s="2">
        <v>19.98</v>
      </c>
      <c r="J16" s="20"/>
      <c r="K16" s="20"/>
    </row>
    <row r="17" spans="1:11" x14ac:dyDescent="0.2">
      <c r="A17" t="s">
        <v>10</v>
      </c>
      <c r="F17" s="15">
        <f>' Cash bks 2017'!G18</f>
        <v>252.7</v>
      </c>
      <c r="H17" s="2">
        <v>240.94</v>
      </c>
      <c r="J17" s="20"/>
      <c r="K17" s="20"/>
    </row>
    <row r="18" spans="1:11" x14ac:dyDescent="0.2">
      <c r="A18" t="s">
        <v>11</v>
      </c>
      <c r="D18" s="2"/>
      <c r="F18" s="2">
        <f>' Cash bks 2017'!G32</f>
        <v>100</v>
      </c>
      <c r="H18" s="2">
        <v>100</v>
      </c>
      <c r="J18" s="20"/>
      <c r="K18" s="20"/>
    </row>
    <row r="19" spans="1:11" x14ac:dyDescent="0.2">
      <c r="A19" t="s">
        <v>12</v>
      </c>
      <c r="D19" s="2"/>
      <c r="F19" s="12">
        <f>' Cash bks 2017'!G29+' Cash bks 2017'!G29</f>
        <v>400</v>
      </c>
      <c r="H19" s="2">
        <v>400</v>
      </c>
      <c r="J19" s="20"/>
      <c r="K19" s="20"/>
    </row>
    <row r="20" spans="1:11" x14ac:dyDescent="0.2">
      <c r="A20" t="s">
        <v>13</v>
      </c>
      <c r="D20" s="2"/>
      <c r="F20" s="12">
        <f>' Cash bks 2017'!G31</f>
        <v>400</v>
      </c>
      <c r="H20" s="2">
        <v>400</v>
      </c>
      <c r="J20" s="20"/>
      <c r="K20" s="20"/>
    </row>
    <row r="21" spans="1:11" x14ac:dyDescent="0.2">
      <c r="A21" t="s">
        <v>14</v>
      </c>
      <c r="D21" s="2"/>
      <c r="F21" s="12">
        <f>' Cash bks 2017'!G35</f>
        <v>64.92</v>
      </c>
      <c r="H21" s="2">
        <v>73.3</v>
      </c>
      <c r="J21" s="20"/>
      <c r="K21" s="20"/>
    </row>
    <row r="22" spans="1:11" x14ac:dyDescent="0.2">
      <c r="A22" t="s">
        <v>15</v>
      </c>
      <c r="D22" s="2"/>
      <c r="F22" s="12">
        <v>0</v>
      </c>
      <c r="H22" s="2">
        <v>0</v>
      </c>
      <c r="J22" s="20"/>
      <c r="K22" s="20"/>
    </row>
    <row r="23" spans="1:11" x14ac:dyDescent="0.2">
      <c r="A23" t="s">
        <v>16</v>
      </c>
      <c r="D23" s="2"/>
      <c r="F23" s="15">
        <f>' Cash bks 2017'!G19</f>
        <v>65</v>
      </c>
      <c r="H23" s="2">
        <v>90</v>
      </c>
      <c r="J23" s="20"/>
      <c r="K23" s="20"/>
    </row>
    <row r="24" spans="1:11" x14ac:dyDescent="0.2">
      <c r="A24" t="s">
        <v>17</v>
      </c>
      <c r="D24" s="2"/>
      <c r="F24" s="2">
        <v>0</v>
      </c>
      <c r="H24" s="2">
        <v>0</v>
      </c>
      <c r="J24" s="20"/>
      <c r="K24" s="20"/>
    </row>
    <row r="25" spans="1:11" x14ac:dyDescent="0.2">
      <c r="A25" t="s">
        <v>18</v>
      </c>
      <c r="D25" s="2"/>
      <c r="F25" s="2">
        <v>0</v>
      </c>
      <c r="G25" s="16"/>
      <c r="H25" s="2">
        <v>348</v>
      </c>
      <c r="J25" s="20"/>
      <c r="K25" s="20"/>
    </row>
    <row r="26" spans="1:11" x14ac:dyDescent="0.2">
      <c r="A26" t="s">
        <v>19</v>
      </c>
      <c r="D26" s="2"/>
      <c r="F26" s="2">
        <v>0</v>
      </c>
      <c r="H26" s="2">
        <v>23</v>
      </c>
      <c r="J26" s="20"/>
      <c r="K26" s="20"/>
    </row>
    <row r="27" spans="1:11" x14ac:dyDescent="0.2">
      <c r="A27" t="s">
        <v>31</v>
      </c>
      <c r="D27" s="2"/>
      <c r="F27" s="2">
        <f>' Cash bks 2017'!G48</f>
        <v>0</v>
      </c>
      <c r="H27" s="12">
        <v>7</v>
      </c>
      <c r="J27" s="20"/>
      <c r="K27" s="20"/>
    </row>
    <row r="28" spans="1:11" x14ac:dyDescent="0.2">
      <c r="A28" t="s">
        <v>32</v>
      </c>
      <c r="D28" s="2"/>
      <c r="F28" s="2">
        <f>' Cash bks 2017'!G42</f>
        <v>0</v>
      </c>
      <c r="H28" s="15">
        <v>350</v>
      </c>
      <c r="J28" s="20"/>
      <c r="K28" s="20"/>
    </row>
    <row r="29" spans="1:11" x14ac:dyDescent="0.2">
      <c r="A29" s="16" t="s">
        <v>34</v>
      </c>
      <c r="D29" s="2"/>
      <c r="F29" s="2">
        <f>' Cash bks 2017'!G44</f>
        <v>0</v>
      </c>
      <c r="H29" s="12">
        <v>44.95</v>
      </c>
      <c r="J29" s="20"/>
      <c r="K29" s="20"/>
    </row>
    <row r="30" spans="1:11" x14ac:dyDescent="0.2">
      <c r="A30" s="4" t="s">
        <v>63</v>
      </c>
      <c r="D30" s="2"/>
      <c r="F30" s="12">
        <f>' Cash bks 2017'!G17</f>
        <v>428.99</v>
      </c>
      <c r="H30" s="5"/>
      <c r="J30" s="20"/>
      <c r="K30" s="20"/>
    </row>
    <row r="31" spans="1:11" x14ac:dyDescent="0.2">
      <c r="A31" s="4" t="s">
        <v>64</v>
      </c>
      <c r="D31" s="2"/>
      <c r="F31" s="15">
        <f>' Cash bks 2017'!G26</f>
        <v>892.86</v>
      </c>
      <c r="H31" s="12"/>
      <c r="I31" s="17"/>
      <c r="J31" s="20"/>
      <c r="K31" s="20"/>
    </row>
    <row r="32" spans="1:11" x14ac:dyDescent="0.2">
      <c r="A32" s="4" t="s">
        <v>65</v>
      </c>
      <c r="D32" s="2"/>
      <c r="F32" s="15">
        <f>' Cash bks 2017'!G27</f>
        <v>4068</v>
      </c>
      <c r="H32" s="12"/>
      <c r="J32" s="20"/>
      <c r="K32" s="20"/>
    </row>
    <row r="33" spans="1:11" x14ac:dyDescent="0.2">
      <c r="A33" s="4" t="s">
        <v>66</v>
      </c>
      <c r="D33" s="2"/>
      <c r="F33" s="15">
        <f>' Cash bks 2017'!G28</f>
        <v>600</v>
      </c>
      <c r="H33" s="12"/>
      <c r="J33" s="20"/>
      <c r="K33" s="20"/>
    </row>
    <row r="34" spans="1:11" x14ac:dyDescent="0.2">
      <c r="A34" s="4" t="s">
        <v>67</v>
      </c>
      <c r="D34" s="2"/>
      <c r="F34" s="15">
        <f>' Cash bks 2017'!G22</f>
        <v>393.35</v>
      </c>
      <c r="G34" s="16"/>
      <c r="H34" s="12"/>
      <c r="J34" s="20"/>
      <c r="K34" s="20"/>
    </row>
    <row r="35" spans="1:11" x14ac:dyDescent="0.2">
      <c r="A35" s="4" t="s">
        <v>69</v>
      </c>
      <c r="D35" s="2"/>
      <c r="F35" s="15">
        <f>' Cash bks 2017'!G21</f>
        <v>76.739999999999995</v>
      </c>
      <c r="H35" s="12"/>
      <c r="J35" s="20"/>
      <c r="K35" s="20"/>
    </row>
    <row r="36" spans="1:11" x14ac:dyDescent="0.2">
      <c r="A36" s="4" t="s">
        <v>70</v>
      </c>
      <c r="D36" s="2"/>
      <c r="F36" s="15">
        <f>SUM(' Cash bks 2017'!G23+' Cash bks 2017'!G24)</f>
        <v>117.88</v>
      </c>
      <c r="H36" s="12"/>
      <c r="J36" s="20"/>
      <c r="K36" s="20"/>
    </row>
    <row r="37" spans="1:11" x14ac:dyDescent="0.2">
      <c r="A37" s="4" t="s">
        <v>76</v>
      </c>
      <c r="D37" s="2"/>
      <c r="F37" s="15">
        <f>' Cash bks 2017'!G36</f>
        <v>156</v>
      </c>
      <c r="H37" s="12"/>
      <c r="J37" s="20"/>
      <c r="K37" s="20"/>
    </row>
    <row r="38" spans="1:11" x14ac:dyDescent="0.2">
      <c r="A38" s="4" t="s">
        <v>46</v>
      </c>
      <c r="D38" s="2"/>
      <c r="F38" s="15">
        <f>' Cash bks 2017'!G34</f>
        <v>90</v>
      </c>
      <c r="H38" s="12"/>
      <c r="J38" s="20"/>
      <c r="K38" s="20"/>
    </row>
    <row r="39" spans="1:11" x14ac:dyDescent="0.2">
      <c r="D39" s="2"/>
      <c r="F39" s="5">
        <f>SUM(F15:F38)</f>
        <v>9156.91</v>
      </c>
      <c r="G39" s="5"/>
      <c r="H39" s="5">
        <f>SUM(H15:H38)</f>
        <v>3097.17</v>
      </c>
    </row>
    <row r="40" spans="1:11" x14ac:dyDescent="0.2">
      <c r="D40" s="2"/>
      <c r="F40" s="2"/>
      <c r="H40" s="5"/>
    </row>
    <row r="42" spans="1:11" x14ac:dyDescent="0.2">
      <c r="A42" s="1" t="s">
        <v>20</v>
      </c>
      <c r="F42" s="21">
        <f>F11-F39</f>
        <v>40.770000000000437</v>
      </c>
      <c r="G42" s="16"/>
      <c r="H42" s="21">
        <f>H11-H39</f>
        <v>3041.2800000000007</v>
      </c>
      <c r="I42" s="16"/>
    </row>
    <row r="43" spans="1:11" x14ac:dyDescent="0.2">
      <c r="A43" s="1" t="s">
        <v>21</v>
      </c>
      <c r="F43" s="15">
        <v>7378.22</v>
      </c>
      <c r="G43" s="22"/>
      <c r="H43" s="22"/>
      <c r="I43" s="22"/>
    </row>
    <row r="44" spans="1:11" x14ac:dyDescent="0.2">
      <c r="F44" s="16"/>
      <c r="G44" s="16"/>
      <c r="H44" s="23"/>
      <c r="I44" s="16"/>
      <c r="J44" s="4"/>
    </row>
    <row r="45" spans="1:11" x14ac:dyDescent="0.2">
      <c r="F45" s="16"/>
      <c r="G45" s="16"/>
      <c r="H45" s="16"/>
      <c r="I45" s="16"/>
    </row>
    <row r="46" spans="1:11" x14ac:dyDescent="0.2">
      <c r="F46" s="16"/>
      <c r="G46" s="16"/>
      <c r="H46" s="16"/>
      <c r="I46" s="16"/>
    </row>
    <row r="47" spans="1:11" x14ac:dyDescent="0.2">
      <c r="A47" s="1" t="s">
        <v>22</v>
      </c>
      <c r="B47" s="1"/>
      <c r="C47" t="s">
        <v>87</v>
      </c>
      <c r="D47" s="4"/>
      <c r="E47" s="4" t="s">
        <v>86</v>
      </c>
      <c r="F47" s="16">
        <f>6570.56-64.92-156</f>
        <v>6349.64</v>
      </c>
      <c r="G47" s="16"/>
      <c r="H47" s="16">
        <v>7378.22</v>
      </c>
      <c r="I47" s="22" t="s">
        <v>72</v>
      </c>
    </row>
    <row r="48" spans="1:11" x14ac:dyDescent="0.2">
      <c r="A48" s="1" t="s">
        <v>23</v>
      </c>
      <c r="B48" s="1"/>
      <c r="D48" s="4"/>
      <c r="E48" s="4" t="s">
        <v>84</v>
      </c>
      <c r="F48" s="16">
        <v>2080.13</v>
      </c>
      <c r="G48" s="16"/>
      <c r="H48" s="16">
        <v>2079.08</v>
      </c>
      <c r="I48" s="22" t="s">
        <v>85</v>
      </c>
    </row>
    <row r="49" spans="6:9" x14ac:dyDescent="0.2">
      <c r="F49" s="23">
        <f>SUM(F47:F48)</f>
        <v>8429.77</v>
      </c>
      <c r="G49" s="16"/>
      <c r="H49" s="23">
        <f>SUM(H47:H48)</f>
        <v>9457.2999999999993</v>
      </c>
      <c r="I49" s="16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5" zoomScaleNormal="115" workbookViewId="0">
      <pane ySplit="7" topLeftCell="A14" activePane="bottomLeft" state="frozen"/>
      <selection pane="bottomLeft" activeCell="N22" sqref="N22"/>
    </sheetView>
  </sheetViews>
  <sheetFormatPr defaultRowHeight="12.75" x14ac:dyDescent="0.2"/>
  <cols>
    <col min="6" max="6" width="11.28515625" bestFit="1" customWidth="1"/>
    <col min="8" max="8" width="12" customWidth="1"/>
    <col min="10" max="10" width="11.28515625" bestFit="1" customWidth="1"/>
  </cols>
  <sheetData>
    <row r="1" spans="1:11" ht="15.75" x14ac:dyDescent="0.25">
      <c r="A1" s="6" t="s">
        <v>3</v>
      </c>
      <c r="B1" s="7"/>
      <c r="C1" s="7"/>
      <c r="D1" s="7"/>
      <c r="E1" s="7"/>
      <c r="F1" s="7"/>
      <c r="G1" s="7"/>
      <c r="H1" s="7"/>
      <c r="I1" s="7"/>
      <c r="J1" s="7"/>
    </row>
    <row r="2" spans="1:11" ht="15" x14ac:dyDescent="0.2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" x14ac:dyDescent="0.2">
      <c r="A3" s="7" t="s">
        <v>90</v>
      </c>
      <c r="B3" s="7"/>
      <c r="C3" s="7"/>
      <c r="D3" s="7"/>
      <c r="E3" s="7"/>
      <c r="F3" s="7"/>
      <c r="G3" s="7"/>
      <c r="H3" s="7"/>
      <c r="I3" s="7"/>
      <c r="J3" s="7"/>
    </row>
    <row r="4" spans="1:11" ht="15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1" ht="15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1" ht="15" x14ac:dyDescent="0.2">
      <c r="A6" s="7"/>
      <c r="B6" s="7"/>
      <c r="C6" s="7"/>
      <c r="D6" s="7"/>
      <c r="E6" s="7"/>
      <c r="F6" s="7"/>
      <c r="G6" s="7"/>
      <c r="H6" s="7"/>
      <c r="I6" s="7"/>
      <c r="J6" s="7"/>
    </row>
    <row r="7" spans="1:11" ht="15.75" x14ac:dyDescent="0.25">
      <c r="A7" s="6" t="s">
        <v>24</v>
      </c>
      <c r="B7" s="6"/>
      <c r="C7" s="6"/>
      <c r="D7" s="7"/>
      <c r="E7" s="7"/>
      <c r="F7" s="7">
        <v>2017</v>
      </c>
      <c r="G7" s="7"/>
      <c r="H7" s="7">
        <v>2016</v>
      </c>
      <c r="I7" s="7"/>
      <c r="J7" s="7"/>
    </row>
    <row r="8" spans="1:11" ht="15" x14ac:dyDescent="0.2">
      <c r="A8" s="7"/>
      <c r="B8" s="7"/>
      <c r="C8" s="7"/>
      <c r="D8" s="7"/>
      <c r="E8" s="7"/>
      <c r="F8" s="7"/>
      <c r="G8" s="7"/>
      <c r="H8" s="7"/>
      <c r="I8" s="7"/>
      <c r="J8" s="7"/>
    </row>
    <row r="9" spans="1:11" ht="15" x14ac:dyDescent="0.2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1" ht="15" x14ac:dyDescent="0.2">
      <c r="A10" s="7" t="s">
        <v>25</v>
      </c>
      <c r="B10" s="7"/>
      <c r="C10" s="7"/>
      <c r="D10" s="7"/>
      <c r="E10" s="7"/>
      <c r="F10" s="8">
        <v>7378.22</v>
      </c>
      <c r="G10" s="7"/>
      <c r="H10" s="8">
        <v>2929.57</v>
      </c>
      <c r="I10" s="7"/>
      <c r="J10" s="8"/>
    </row>
    <row r="11" spans="1:11" ht="15" x14ac:dyDescent="0.2">
      <c r="A11" s="7" t="s">
        <v>26</v>
      </c>
      <c r="B11" s="7"/>
      <c r="C11" s="7"/>
      <c r="D11" s="7"/>
      <c r="E11" s="7"/>
      <c r="F11" s="8">
        <v>9196.6299999999992</v>
      </c>
      <c r="G11" s="7"/>
      <c r="H11" s="8">
        <v>6477.52</v>
      </c>
      <c r="I11" s="7"/>
      <c r="J11" s="8"/>
      <c r="K11" s="4"/>
    </row>
    <row r="12" spans="1:11" ht="15.75" x14ac:dyDescent="0.25">
      <c r="A12" s="7"/>
      <c r="B12" s="7"/>
      <c r="C12" s="7"/>
      <c r="D12" s="7"/>
      <c r="E12" s="7"/>
      <c r="F12" s="10">
        <f>SUM(F10:F11)</f>
        <v>16574.849999999999</v>
      </c>
      <c r="G12" s="10"/>
      <c r="H12" s="10">
        <f>SUM(H10:H11)</f>
        <v>9407.09</v>
      </c>
      <c r="I12" s="7"/>
      <c r="J12" s="10"/>
    </row>
    <row r="13" spans="1:11" ht="1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1" ht="1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15.75" x14ac:dyDescent="0.25">
      <c r="A15" s="7" t="s">
        <v>27</v>
      </c>
      <c r="B15" s="7"/>
      <c r="C15" s="7"/>
      <c r="D15" s="7"/>
      <c r="E15" s="7"/>
      <c r="F15" s="7">
        <v>-9156.91</v>
      </c>
      <c r="G15" s="7"/>
      <c r="H15" s="10">
        <v>1004.29</v>
      </c>
      <c r="I15" s="7"/>
      <c r="J15" s="6"/>
    </row>
    <row r="16" spans="1:11" ht="1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4" ht="15" x14ac:dyDescent="0.2">
      <c r="A17" s="7" t="s">
        <v>28</v>
      </c>
      <c r="B17" s="7"/>
      <c r="C17" s="7"/>
      <c r="D17" s="7"/>
      <c r="E17" s="7"/>
      <c r="F17" s="7"/>
      <c r="G17" s="7"/>
      <c r="H17" s="7"/>
      <c r="I17" s="7"/>
      <c r="J17" s="7"/>
    </row>
    <row r="18" spans="1:14" ht="1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4" ht="15" x14ac:dyDescent="0.2">
      <c r="A19" s="7" t="s">
        <v>29</v>
      </c>
      <c r="B19" s="7"/>
      <c r="C19" s="7"/>
      <c r="D19" s="7" t="s">
        <v>79</v>
      </c>
      <c r="E19" s="7"/>
      <c r="F19" s="7">
        <v>6570.56</v>
      </c>
      <c r="G19" s="7"/>
      <c r="H19" s="18">
        <f>'Report 2017'!H47</f>
        <v>7378.22</v>
      </c>
      <c r="I19" s="7"/>
      <c r="J19" s="7"/>
    </row>
    <row r="20" spans="1:14" ht="15" x14ac:dyDescent="0.2">
      <c r="A20" s="7" t="s">
        <v>30</v>
      </c>
      <c r="B20" s="7"/>
      <c r="C20" s="7"/>
      <c r="D20" s="7" t="s">
        <v>80</v>
      </c>
      <c r="E20" s="7"/>
      <c r="F20" s="7">
        <v>2080.13</v>
      </c>
      <c r="G20" s="7"/>
      <c r="H20" s="18">
        <f>'Report 2017'!H48</f>
        <v>2079.08</v>
      </c>
      <c r="I20" s="7"/>
      <c r="J20" s="7"/>
    </row>
    <row r="21" spans="1:14" ht="15.75" x14ac:dyDescent="0.25">
      <c r="A21" s="7"/>
      <c r="B21" s="7"/>
      <c r="C21" s="7"/>
      <c r="D21" s="7"/>
      <c r="E21" s="7"/>
      <c r="F21" s="7">
        <f>SUM(F19:F20)</f>
        <v>8650.69</v>
      </c>
      <c r="G21" s="7"/>
      <c r="H21" s="10">
        <f>SUM(H19:H20)</f>
        <v>9457.2999999999993</v>
      </c>
      <c r="I21" s="7"/>
      <c r="J21" s="6"/>
    </row>
    <row r="22" spans="1:14" ht="1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4" ht="15" x14ac:dyDescent="0.2">
      <c r="A23" s="7" t="s">
        <v>89</v>
      </c>
      <c r="B23" s="7"/>
      <c r="C23" s="7"/>
      <c r="D23" s="7"/>
      <c r="E23" s="7"/>
      <c r="F23" s="7">
        <f>64.92+156</f>
        <v>220.92000000000002</v>
      </c>
      <c r="G23" s="7"/>
      <c r="H23" s="8">
        <f>61.3+1000+7</f>
        <v>1068.3</v>
      </c>
      <c r="I23" s="7"/>
      <c r="J23" s="7"/>
      <c r="N23" t="s">
        <v>91</v>
      </c>
    </row>
    <row r="24" spans="1:14" ht="15" x14ac:dyDescent="0.2">
      <c r="A24" s="11" t="s">
        <v>36</v>
      </c>
      <c r="B24" s="7"/>
      <c r="C24" s="7"/>
      <c r="D24" s="7"/>
      <c r="E24" s="7"/>
      <c r="F24" s="7"/>
      <c r="G24" s="7"/>
      <c r="H24" s="7"/>
      <c r="I24" s="7"/>
      <c r="J24" s="7"/>
    </row>
    <row r="25" spans="1:14" ht="15.75" x14ac:dyDescent="0.25">
      <c r="A25" s="7" t="s">
        <v>37</v>
      </c>
      <c r="B25" s="7"/>
      <c r="C25" s="7"/>
      <c r="D25" s="7"/>
      <c r="E25" s="7"/>
      <c r="F25" s="6">
        <f>F21-F23</f>
        <v>8429.77</v>
      </c>
      <c r="G25" s="7"/>
      <c r="H25" s="10">
        <f>H21-H23</f>
        <v>8389</v>
      </c>
      <c r="I25" s="7"/>
      <c r="J25" s="7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4" sqref="G4"/>
    </sheetView>
  </sheetViews>
  <sheetFormatPr defaultRowHeight="12.75" x14ac:dyDescent="0.2"/>
  <cols>
    <col min="1" max="1" width="10.140625" bestFit="1" customWidth="1"/>
    <col min="2" max="2" width="12.28515625" customWidth="1"/>
  </cols>
  <sheetData>
    <row r="1" spans="1:7" x14ac:dyDescent="0.2">
      <c r="A1" s="4" t="s">
        <v>58</v>
      </c>
    </row>
    <row r="2" spans="1:7" x14ac:dyDescent="0.2">
      <c r="A2" s="19">
        <v>42814</v>
      </c>
      <c r="B2" s="4" t="s">
        <v>75</v>
      </c>
      <c r="C2" s="4" t="s">
        <v>81</v>
      </c>
      <c r="E2">
        <v>64.92</v>
      </c>
    </row>
    <row r="3" spans="1:7" x14ac:dyDescent="0.2">
      <c r="A3" s="14">
        <v>42814</v>
      </c>
      <c r="B3" s="4" t="s">
        <v>82</v>
      </c>
      <c r="C3" s="4" t="s">
        <v>83</v>
      </c>
      <c r="D3" s="2"/>
      <c r="E3" s="2">
        <v>156</v>
      </c>
    </row>
    <row r="4" spans="1:7" x14ac:dyDescent="0.2">
      <c r="A4" s="4"/>
      <c r="B4" s="4"/>
      <c r="D4" s="2"/>
      <c r="E4">
        <f>SUM(E2:E3)</f>
        <v>220.92000000000002</v>
      </c>
      <c r="G4" s="4"/>
    </row>
    <row r="5" spans="1:7" x14ac:dyDescent="0.2">
      <c r="A5" s="4"/>
      <c r="B5" s="4"/>
      <c r="D5" s="2"/>
    </row>
    <row r="6" spans="1:7" x14ac:dyDescent="0.2">
      <c r="D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Cash bks 2017</vt:lpstr>
      <vt:lpstr>Report 2017</vt:lpstr>
      <vt:lpstr>BANK REC</vt:lpstr>
      <vt:lpstr>OS CHQS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LORRAINE JONES</cp:lastModifiedBy>
  <cp:lastPrinted>2017-04-18T10:16:43Z</cp:lastPrinted>
  <dcterms:created xsi:type="dcterms:W3CDTF">2016-02-29T11:36:47Z</dcterms:created>
  <dcterms:modified xsi:type="dcterms:W3CDTF">2017-04-30T13:42:34Z</dcterms:modified>
</cp:coreProperties>
</file>