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lorra\OneDrive\Documents\"/>
    </mc:Choice>
  </mc:AlternateContent>
  <xr:revisionPtr revIDLastSave="0" documentId="13_ncr:1_{A953A56C-221E-417B-BD24-4EF980879F27}" xr6:coauthVersionLast="33" xr6:coauthVersionMax="33" xr10:uidLastSave="{00000000-0000-0000-0000-000000000000}"/>
  <bookViews>
    <workbookView xWindow="240" yWindow="45" windowWidth="21075" windowHeight="11280" activeTab="4" xr2:uid="{00000000-000D-0000-FFFF-FFFF00000000}"/>
  </bookViews>
  <sheets>
    <sheet name="CB 2017.18 Analysis" sheetId="5" r:id="rId1"/>
    <sheet name="CASH BOOK 2017.18" sheetId="1" r:id="rId2"/>
    <sheet name="Report 2018" sheetId="2" r:id="rId3"/>
    <sheet name=" Bank Rec 2018" sheetId="3" r:id="rId4"/>
    <sheet name="OS CHQS" sheetId="4" r:id="rId5"/>
  </sheets>
  <calcPr calcId="179017"/>
</workbook>
</file>

<file path=xl/calcChain.xml><?xml version="1.0" encoding="utf-8"?>
<calcChain xmlns="http://schemas.openxmlformats.org/spreadsheetml/2006/main">
  <c r="F44" i="2" l="1"/>
  <c r="F37" i="2"/>
  <c r="F12" i="2"/>
  <c r="G38" i="1"/>
  <c r="F25" i="3"/>
  <c r="F21" i="3"/>
  <c r="F12" i="3"/>
  <c r="M22" i="5" l="1"/>
  <c r="O17" i="5"/>
  <c r="G22" i="5"/>
  <c r="H22" i="5" l="1"/>
  <c r="J16" i="5"/>
  <c r="O16" i="5" s="1"/>
  <c r="K15" i="5"/>
  <c r="K22" i="5" s="1"/>
  <c r="N14" i="5"/>
  <c r="I14" i="5" s="1"/>
  <c r="O14" i="5" s="1"/>
  <c r="J12" i="5"/>
  <c r="O12" i="5" s="1"/>
  <c r="J11" i="5"/>
  <c r="O11" i="5" s="1"/>
  <c r="L10" i="5"/>
  <c r="O9" i="5"/>
  <c r="O13" i="5"/>
  <c r="J8" i="5"/>
  <c r="O8" i="5" s="1"/>
  <c r="N7" i="5"/>
  <c r="N22" i="5" s="1"/>
  <c r="J6" i="5"/>
  <c r="J22" i="5" s="1"/>
  <c r="I5" i="5"/>
  <c r="O5" i="5" s="1"/>
  <c r="F29" i="2"/>
  <c r="F23" i="2"/>
  <c r="F18" i="2"/>
  <c r="H12" i="2"/>
  <c r="O15" i="5" l="1"/>
  <c r="O7" i="5"/>
  <c r="O6" i="5"/>
  <c r="O22" i="5" s="1"/>
  <c r="I22" i="5"/>
  <c r="O10" i="5"/>
  <c r="L22" i="5"/>
  <c r="H23" i="3"/>
  <c r="F13" i="1" l="1"/>
  <c r="H34" i="2" l="1"/>
  <c r="H21" i="3" l="1"/>
  <c r="H25" i="3" s="1"/>
  <c r="H37" i="2"/>
  <c r="H44" i="2"/>
  <c r="F34" i="2" l="1"/>
  <c r="H12" i="3" l="1"/>
</calcChain>
</file>

<file path=xl/sharedStrings.xml><?xml version="1.0" encoding="utf-8"?>
<sst xmlns="http://schemas.openxmlformats.org/spreadsheetml/2006/main" count="149" uniqueCount="105">
  <si>
    <t>£</t>
  </si>
  <si>
    <t>RECEIPTS</t>
  </si>
  <si>
    <t>PAYMENTS</t>
  </si>
  <si>
    <t>BUCKLAND PARISH COUNCIL</t>
  </si>
  <si>
    <t>PRECEPT</t>
  </si>
  <si>
    <t>INTEREST</t>
  </si>
  <si>
    <t>VAT REFUND</t>
  </si>
  <si>
    <t>TOTAL</t>
  </si>
  <si>
    <t>Clerks Salary</t>
  </si>
  <si>
    <t>Clerks Expenses</t>
  </si>
  <si>
    <t>Insurance</t>
  </si>
  <si>
    <t>Hall Rental</t>
  </si>
  <si>
    <t>Burial Ground/Churchyard</t>
  </si>
  <si>
    <t>Laverton Village Hall</t>
  </si>
  <si>
    <t>Subscriptions</t>
  </si>
  <si>
    <t>Audit Fee</t>
  </si>
  <si>
    <t>SURPLUS FOR YEAR</t>
  </si>
  <si>
    <t>GENERAL FUND B/F</t>
  </si>
  <si>
    <t>Bank Reconciliation</t>
  </si>
  <si>
    <t>Opening Balance</t>
  </si>
  <si>
    <t>Receipts for year</t>
  </si>
  <si>
    <t>Payments for year</t>
  </si>
  <si>
    <t>Represented by bank balances</t>
  </si>
  <si>
    <t>Treasurer's Account</t>
  </si>
  <si>
    <t>30 Day Business A/C</t>
  </si>
  <si>
    <t>B/FWD</t>
  </si>
  <si>
    <t>relating to expenses in the year.</t>
  </si>
  <si>
    <t>Use this figure in box 8 re GT</t>
  </si>
  <si>
    <t>DATE</t>
  </si>
  <si>
    <t>2016/2017</t>
  </si>
  <si>
    <t>GAPTC Funding</t>
  </si>
  <si>
    <t>Vision ict</t>
  </si>
  <si>
    <t>GAPTC FUNDING</t>
  </si>
  <si>
    <t>Laptop</t>
  </si>
  <si>
    <t>Notice board</t>
  </si>
  <si>
    <t>Bridlepath</t>
  </si>
  <si>
    <t>Website</t>
  </si>
  <si>
    <t>Safe</t>
  </si>
  <si>
    <t>Defib Pads</t>
  </si>
  <si>
    <t>Knowhow</t>
  </si>
  <si>
    <t>INTEREST RECVD</t>
  </si>
  <si>
    <t xml:space="preserve"> </t>
  </si>
  <si>
    <t>appendix to Statement of Accounts for y/e to 31st March 2018</t>
  </si>
  <si>
    <t>Cash Books 2017/2018</t>
  </si>
  <si>
    <t>2017/2018</t>
  </si>
  <si>
    <t>20.14.2017</t>
  </si>
  <si>
    <t>08.05.2017</t>
  </si>
  <si>
    <t>L Jones (Paper &amp; Ink Cartridge)</t>
  </si>
  <si>
    <t>Community First Trading (Insurance)</t>
  </si>
  <si>
    <t>02.06.2017</t>
  </si>
  <si>
    <t>Cancelled</t>
  </si>
  <si>
    <t>08.06.217</t>
  </si>
  <si>
    <t>L V Hall (Rent)</t>
  </si>
  <si>
    <t>25.07.2017</t>
  </si>
  <si>
    <t>16.08.2017</t>
  </si>
  <si>
    <t>L Jones (Ink Cartridges)</t>
  </si>
  <si>
    <t>14.09.2017</t>
  </si>
  <si>
    <t>O Walker (Wine E Bradley &amp; H Wheeler)</t>
  </si>
  <si>
    <t>P Blakeman (Contri to Bench)</t>
  </si>
  <si>
    <t>21.09.2017</t>
  </si>
  <si>
    <t>RECEIPTS &amp; PAYMENTS AACOUNT FOR THE YEAR 01/04/2017-31/03/2018</t>
  </si>
  <si>
    <t>OUTSTANDING CHQ  31.03.2018</t>
  </si>
  <si>
    <t>Date</t>
  </si>
  <si>
    <t>Payee</t>
  </si>
  <si>
    <t>Chq no</t>
  </si>
  <si>
    <t>Donations</t>
  </si>
  <si>
    <t>L Jones (Microsoft Renewal &amp; Stamps)</t>
  </si>
  <si>
    <t>Iain Selkirk (Audit 2017)</t>
  </si>
  <si>
    <t>L Jones  (McAfee Renewal)</t>
  </si>
  <si>
    <t>Cardiac Science (Defib Pads)</t>
  </si>
  <si>
    <t>PAYEE</t>
  </si>
  <si>
    <t>CHQ</t>
  </si>
  <si>
    <t xml:space="preserve">SALS </t>
  </si>
  <si>
    <t>EXPS</t>
  </si>
  <si>
    <t>ROOM HIRE</t>
  </si>
  <si>
    <t>MAINT</t>
  </si>
  <si>
    <t>VAT</t>
  </si>
  <si>
    <t>INSUR ESTAB</t>
  </si>
  <si>
    <t>20.04.2017</t>
  </si>
  <si>
    <t>08.06.2017</t>
  </si>
  <si>
    <t>SUBS/DONA</t>
  </si>
  <si>
    <t xml:space="preserve"> CHCK</t>
  </si>
  <si>
    <t>12.12.17</t>
  </si>
  <si>
    <t>Vision ICT</t>
  </si>
  <si>
    <t>B.S. 11</t>
  </si>
  <si>
    <t>B.S. 43</t>
  </si>
  <si>
    <t xml:space="preserve"> Cheques yet to be presented  412</t>
  </si>
  <si>
    <t>12.12.2017</t>
  </si>
  <si>
    <t>26.02.2018</t>
  </si>
  <si>
    <t>C.B.F. Church of England</t>
  </si>
  <si>
    <t>P.C.C. St Michael Buckland</t>
  </si>
  <si>
    <t>27.02.2018</t>
  </si>
  <si>
    <t>O Walker (Signs)</t>
  </si>
  <si>
    <t>05.03.2018</t>
  </si>
  <si>
    <t>GAPTC</t>
  </si>
  <si>
    <t>15.03.2018</t>
  </si>
  <si>
    <t>L Jones</t>
  </si>
  <si>
    <t>22.08.2017</t>
  </si>
  <si>
    <t>Trfr to Deposit Account</t>
  </si>
  <si>
    <t>TBC</t>
  </si>
  <si>
    <t>Administration</t>
  </si>
  <si>
    <t>REPRESENTED BY:</t>
  </si>
  <si>
    <t>Lloyds Bank Tressurers Account</t>
  </si>
  <si>
    <t>Lloyds 30 Day</t>
  </si>
  <si>
    <t>O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</si>
</sst>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0" fontId="5" fillId="2" borderId="0" xfId="0" applyFont="1" applyFill="1"/>
    <xf numFmtId="2" fontId="3" fillId="0" borderId="0" xfId="0" applyNumberFormat="1" applyFont="1"/>
    <xf numFmtId="4" fontId="5" fillId="0" borderId="0" xfId="0" applyNumberFormat="1" applyFont="1"/>
    <xf numFmtId="14" fontId="3" fillId="0" borderId="0" xfId="0" applyNumberFormat="1" applyFont="1"/>
    <xf numFmtId="2" fontId="3" fillId="0" borderId="0" xfId="0" applyNumberFormat="1" applyFont="1" applyFill="1"/>
    <xf numFmtId="0" fontId="0" fillId="0" borderId="0" xfId="0" applyFill="1"/>
    <xf numFmtId="0" fontId="7" fillId="0" borderId="0" xfId="0" applyFont="1"/>
    <xf numFmtId="0" fontId="5" fillId="0" borderId="0" xfId="0" applyFont="1" applyFill="1"/>
    <xf numFmtId="1" fontId="0" fillId="0" borderId="0" xfId="0" applyNumberFormat="1"/>
    <xf numFmtId="2" fontId="0" fillId="0" borderId="0" xfId="0" applyNumberFormat="1" applyFill="1"/>
    <xf numFmtId="0" fontId="3" fillId="0" borderId="0" xfId="0" applyFont="1" applyFill="1"/>
    <xf numFmtId="2" fontId="1" fillId="0" borderId="0" xfId="0" applyNumberFormat="1" applyFont="1" applyFill="1"/>
    <xf numFmtId="0" fontId="4" fillId="0" borderId="0" xfId="0" applyFont="1" applyAlignment="1">
      <alignment wrapText="1"/>
    </xf>
    <xf numFmtId="14" fontId="5" fillId="0" borderId="0" xfId="0" applyNumberFormat="1" applyFont="1"/>
    <xf numFmtId="0" fontId="4" fillId="0" borderId="0" xfId="0" applyFont="1" applyFill="1"/>
    <xf numFmtId="2" fontId="5" fillId="0" borderId="0" xfId="0" applyNumberFormat="1" applyFont="1" applyFill="1"/>
    <xf numFmtId="2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5B8C-F08E-4C3A-A74E-106848374FC5}">
  <dimension ref="A4:Q22"/>
  <sheetViews>
    <sheetView topLeftCell="F2" workbookViewId="0">
      <selection activeCell="S18" sqref="S18"/>
    </sheetView>
  </sheetViews>
  <sheetFormatPr defaultRowHeight="12.75" x14ac:dyDescent="0.2"/>
  <cols>
    <col min="1" max="1" width="13.140625" customWidth="1"/>
    <col min="5" max="5" width="13.42578125" customWidth="1"/>
    <col min="7" max="7" width="10.28515625" customWidth="1"/>
    <col min="9" max="9" width="9.140625" customWidth="1"/>
  </cols>
  <sheetData>
    <row r="4" spans="1:17" ht="31.5" x14ac:dyDescent="0.25">
      <c r="A4" s="6" t="s">
        <v>28</v>
      </c>
      <c r="B4" s="6" t="s">
        <v>70</v>
      </c>
      <c r="C4" s="7"/>
      <c r="D4" s="7"/>
      <c r="E4" s="7"/>
      <c r="F4" s="6" t="s">
        <v>71</v>
      </c>
      <c r="G4" s="6" t="s">
        <v>7</v>
      </c>
      <c r="H4" s="6" t="s">
        <v>72</v>
      </c>
      <c r="I4" s="6" t="s">
        <v>73</v>
      </c>
      <c r="J4" s="23" t="s">
        <v>77</v>
      </c>
      <c r="K4" s="23" t="s">
        <v>80</v>
      </c>
      <c r="L4" s="23" t="s">
        <v>74</v>
      </c>
      <c r="M4" s="6" t="s">
        <v>75</v>
      </c>
      <c r="N4" s="6" t="s">
        <v>76</v>
      </c>
      <c r="O4" s="6" t="s">
        <v>81</v>
      </c>
      <c r="P4" s="1"/>
    </row>
    <row r="5" spans="1:17" ht="15" x14ac:dyDescent="0.2">
      <c r="A5" s="8" t="s">
        <v>78</v>
      </c>
      <c r="B5" s="7" t="s">
        <v>66</v>
      </c>
      <c r="C5" s="7"/>
      <c r="D5" s="7"/>
      <c r="E5" s="7"/>
      <c r="F5" s="7">
        <v>395</v>
      </c>
      <c r="G5" s="8">
        <v>66.59</v>
      </c>
      <c r="H5" s="7"/>
      <c r="I5" s="8">
        <f>G5-N5</f>
        <v>56.59</v>
      </c>
      <c r="J5" s="7"/>
      <c r="K5" s="7"/>
      <c r="L5" s="7"/>
      <c r="M5" s="7"/>
      <c r="N5" s="8">
        <v>10</v>
      </c>
      <c r="O5" s="8">
        <f>G5-H5-I5-J5--K5-L5-M5-N5</f>
        <v>0</v>
      </c>
    </row>
    <row r="6" spans="1:17" ht="15" x14ac:dyDescent="0.2">
      <c r="A6" s="7" t="s">
        <v>46</v>
      </c>
      <c r="B6" s="7" t="s">
        <v>67</v>
      </c>
      <c r="C6" s="7"/>
      <c r="D6" s="7"/>
      <c r="E6" s="7"/>
      <c r="F6" s="7">
        <v>396</v>
      </c>
      <c r="G6" s="13">
        <v>65</v>
      </c>
      <c r="H6" s="7"/>
      <c r="I6" s="7"/>
      <c r="J6" s="13">
        <f>G6</f>
        <v>65</v>
      </c>
      <c r="K6" s="7"/>
      <c r="L6" s="7"/>
      <c r="M6" s="7"/>
      <c r="N6" s="7"/>
      <c r="O6" s="8">
        <f t="shared" ref="O6:O17" si="0">G6-H6-I6-J6--K6-L6-M6-N6</f>
        <v>0</v>
      </c>
    </row>
    <row r="7" spans="1:17" ht="15" x14ac:dyDescent="0.2">
      <c r="A7" s="7" t="s">
        <v>46</v>
      </c>
      <c r="B7" s="7" t="s">
        <v>47</v>
      </c>
      <c r="C7" s="7"/>
      <c r="D7" s="7"/>
      <c r="E7" s="7"/>
      <c r="F7" s="7">
        <v>397</v>
      </c>
      <c r="G7" s="8">
        <v>32.479999999999997</v>
      </c>
      <c r="H7" s="7"/>
      <c r="I7" s="7">
        <v>27.08</v>
      </c>
      <c r="J7" s="7"/>
      <c r="K7" s="7"/>
      <c r="L7" s="7"/>
      <c r="M7" s="7"/>
      <c r="N7" s="8">
        <f>G7-I7</f>
        <v>5.3999999999999986</v>
      </c>
      <c r="O7" s="8">
        <f t="shared" si="0"/>
        <v>0</v>
      </c>
    </row>
    <row r="8" spans="1:17" ht="15" x14ac:dyDescent="0.2">
      <c r="A8" s="7" t="s">
        <v>46</v>
      </c>
      <c r="B8" s="7" t="s">
        <v>48</v>
      </c>
      <c r="C8" s="7"/>
      <c r="D8" s="7"/>
      <c r="E8" s="7"/>
      <c r="F8" s="7">
        <v>398</v>
      </c>
      <c r="G8" s="8">
        <v>267.58999999999997</v>
      </c>
      <c r="H8" s="7"/>
      <c r="I8" s="7"/>
      <c r="J8" s="8">
        <f>G8</f>
        <v>267.58999999999997</v>
      </c>
      <c r="K8" s="7"/>
      <c r="L8" s="7"/>
      <c r="M8" s="7"/>
      <c r="N8" s="7"/>
      <c r="O8" s="8">
        <f t="shared" si="0"/>
        <v>0</v>
      </c>
    </row>
    <row r="9" spans="1:17" ht="15" x14ac:dyDescent="0.2">
      <c r="A9" s="7" t="s">
        <v>49</v>
      </c>
      <c r="B9" s="7" t="s">
        <v>50</v>
      </c>
      <c r="C9" s="7"/>
      <c r="D9" s="7"/>
      <c r="E9" s="7"/>
      <c r="F9" s="7">
        <v>399</v>
      </c>
      <c r="G9" s="8">
        <v>0</v>
      </c>
      <c r="H9" s="7"/>
      <c r="I9" s="7"/>
      <c r="J9" s="7"/>
      <c r="K9" s="7"/>
      <c r="L9" s="7"/>
      <c r="M9" s="7"/>
      <c r="N9" s="7"/>
      <c r="O9" s="8">
        <f t="shared" si="0"/>
        <v>0</v>
      </c>
    </row>
    <row r="10" spans="1:17" ht="15" x14ac:dyDescent="0.2">
      <c r="A10" s="7" t="s">
        <v>79</v>
      </c>
      <c r="B10" s="7" t="s">
        <v>52</v>
      </c>
      <c r="C10" s="7"/>
      <c r="D10" s="7"/>
      <c r="E10" s="7"/>
      <c r="F10" s="7">
        <v>400</v>
      </c>
      <c r="G10" s="8">
        <v>20</v>
      </c>
      <c r="H10" s="7"/>
      <c r="I10" s="7"/>
      <c r="J10" s="7"/>
      <c r="K10" s="7"/>
      <c r="L10" s="8">
        <f>G10</f>
        <v>20</v>
      </c>
      <c r="M10" s="7"/>
      <c r="N10" s="7"/>
      <c r="O10" s="8">
        <f t="shared" si="0"/>
        <v>0</v>
      </c>
    </row>
    <row r="11" spans="1:17" ht="15" x14ac:dyDescent="0.2">
      <c r="A11" s="7" t="s">
        <v>53</v>
      </c>
      <c r="B11" s="7" t="s">
        <v>68</v>
      </c>
      <c r="C11" s="7"/>
      <c r="D11" s="7"/>
      <c r="E11" s="7"/>
      <c r="F11" s="7">
        <v>401</v>
      </c>
      <c r="G11" s="8">
        <v>39.979999999999997</v>
      </c>
      <c r="H11" s="7"/>
      <c r="I11" s="7"/>
      <c r="J11" s="8">
        <f>G11-N11</f>
        <v>31.989999999999995</v>
      </c>
      <c r="K11" s="7"/>
      <c r="L11" s="7"/>
      <c r="M11" s="7"/>
      <c r="N11" s="7">
        <v>7.99</v>
      </c>
      <c r="O11" s="8">
        <f t="shared" si="0"/>
        <v>0</v>
      </c>
      <c r="Q11" s="4"/>
    </row>
    <row r="12" spans="1:17" ht="15" x14ac:dyDescent="0.2">
      <c r="A12" s="24" t="s">
        <v>54</v>
      </c>
      <c r="B12" s="7" t="s">
        <v>55</v>
      </c>
      <c r="C12" s="7"/>
      <c r="D12" s="7"/>
      <c r="E12" s="7"/>
      <c r="F12" s="7">
        <v>402</v>
      </c>
      <c r="G12" s="8">
        <v>29.98</v>
      </c>
      <c r="H12" s="7"/>
      <c r="I12" s="7"/>
      <c r="J12" s="8">
        <f>G12-N12</f>
        <v>24.98</v>
      </c>
      <c r="K12" s="7"/>
      <c r="L12" s="7"/>
      <c r="M12" s="7"/>
      <c r="N12" s="8">
        <v>5</v>
      </c>
      <c r="O12" s="8">
        <f t="shared" si="0"/>
        <v>0</v>
      </c>
    </row>
    <row r="13" spans="1:17" ht="15" x14ac:dyDescent="0.2">
      <c r="A13" s="24" t="s">
        <v>56</v>
      </c>
      <c r="B13" s="7" t="s">
        <v>50</v>
      </c>
      <c r="C13" s="7"/>
      <c r="D13" s="7"/>
      <c r="E13" s="7"/>
      <c r="F13" s="7">
        <v>403</v>
      </c>
      <c r="G13" s="8">
        <v>0</v>
      </c>
      <c r="H13" s="7"/>
      <c r="I13" s="7"/>
      <c r="J13" s="7"/>
      <c r="K13" s="7"/>
      <c r="L13" s="7"/>
      <c r="M13" s="7"/>
      <c r="N13" s="7"/>
      <c r="O13" s="8">
        <f t="shared" si="0"/>
        <v>0</v>
      </c>
    </row>
    <row r="14" spans="1:17" ht="15" x14ac:dyDescent="0.2">
      <c r="A14" s="24" t="s">
        <v>56</v>
      </c>
      <c r="B14" s="7" t="s">
        <v>57</v>
      </c>
      <c r="C14" s="7"/>
      <c r="D14" s="7"/>
      <c r="E14" s="7"/>
      <c r="F14" s="7">
        <v>404</v>
      </c>
      <c r="G14" s="8">
        <v>116.88</v>
      </c>
      <c r="H14" s="7"/>
      <c r="I14" s="8">
        <f>G14-N14</f>
        <v>97.399999999999991</v>
      </c>
      <c r="J14" s="7"/>
      <c r="K14" s="7"/>
      <c r="L14" s="7"/>
      <c r="M14" s="7"/>
      <c r="N14" s="7">
        <f>9.99+9.49</f>
        <v>19.48</v>
      </c>
      <c r="O14" s="8">
        <f t="shared" si="0"/>
        <v>0</v>
      </c>
    </row>
    <row r="15" spans="1:17" ht="15" x14ac:dyDescent="0.2">
      <c r="A15" s="24" t="s">
        <v>56</v>
      </c>
      <c r="B15" s="7" t="s">
        <v>58</v>
      </c>
      <c r="C15" s="7"/>
      <c r="D15" s="7"/>
      <c r="E15" s="7"/>
      <c r="F15" s="7">
        <v>405</v>
      </c>
      <c r="G15" s="8">
        <v>200</v>
      </c>
      <c r="H15" s="7"/>
      <c r="I15" s="7"/>
      <c r="J15" s="7"/>
      <c r="K15" s="8">
        <f>G15</f>
        <v>200</v>
      </c>
      <c r="L15" s="7"/>
      <c r="M15" s="7"/>
      <c r="N15" s="7"/>
      <c r="O15" s="8">
        <f>G15-H15-I15-J15-K15-L15-M15-N15</f>
        <v>0</v>
      </c>
    </row>
    <row r="16" spans="1:17" ht="15" x14ac:dyDescent="0.2">
      <c r="A16" s="24" t="s">
        <v>59</v>
      </c>
      <c r="B16" s="7" t="s">
        <v>69</v>
      </c>
      <c r="C16" s="7"/>
      <c r="D16" s="7"/>
      <c r="E16" s="7"/>
      <c r="F16" s="7">
        <v>406</v>
      </c>
      <c r="G16" s="8">
        <v>76.739999999999995</v>
      </c>
      <c r="H16" s="7"/>
      <c r="I16" s="7"/>
      <c r="J16" s="8">
        <f>G16-N16</f>
        <v>63.949999999999996</v>
      </c>
      <c r="K16" s="7"/>
      <c r="L16" s="7"/>
      <c r="M16" s="7"/>
      <c r="N16" s="7">
        <v>12.79</v>
      </c>
      <c r="O16" s="8">
        <f t="shared" si="0"/>
        <v>0</v>
      </c>
    </row>
    <row r="17" spans="1:15" ht="15" x14ac:dyDescent="0.2">
      <c r="A17" s="24" t="s">
        <v>82</v>
      </c>
      <c r="B17" s="7" t="s">
        <v>83</v>
      </c>
      <c r="C17" s="7"/>
      <c r="D17" s="7"/>
      <c r="E17" s="7"/>
      <c r="F17" s="7">
        <v>407</v>
      </c>
      <c r="G17" s="8">
        <v>150</v>
      </c>
      <c r="H17" s="7"/>
      <c r="I17" s="7"/>
      <c r="J17" s="8">
        <v>125</v>
      </c>
      <c r="K17" s="7"/>
      <c r="L17" s="7"/>
      <c r="M17" s="7"/>
      <c r="N17" s="8">
        <v>25</v>
      </c>
      <c r="O17" s="8">
        <f t="shared" si="0"/>
        <v>0</v>
      </c>
    </row>
    <row r="18" spans="1:15" ht="29.25" customHeight="1" x14ac:dyDescent="0.2">
      <c r="A18" s="24"/>
      <c r="B18" s="7"/>
      <c r="C18" s="7"/>
      <c r="D18" s="7"/>
      <c r="E18" s="7"/>
      <c r="F18" s="7"/>
      <c r="G18" s="8"/>
      <c r="H18" s="7"/>
      <c r="I18" s="7"/>
      <c r="J18" s="8"/>
      <c r="K18" s="7"/>
      <c r="L18" s="7"/>
      <c r="M18" s="7"/>
      <c r="N18" s="8"/>
      <c r="O18" s="8"/>
    </row>
    <row r="19" spans="1:15" ht="29.25" customHeight="1" x14ac:dyDescent="0.2">
      <c r="A19" s="24"/>
      <c r="B19" s="7"/>
      <c r="C19" s="7"/>
      <c r="D19" s="7"/>
      <c r="E19" s="7"/>
      <c r="F19" s="7"/>
      <c r="G19" s="8"/>
      <c r="H19" s="7"/>
      <c r="I19" s="7"/>
      <c r="J19" s="8"/>
      <c r="K19" s="7"/>
      <c r="L19" s="7"/>
      <c r="M19" s="7"/>
      <c r="N19" s="8"/>
      <c r="O19" s="8"/>
    </row>
    <row r="20" spans="1:15" ht="29.25" customHeight="1" x14ac:dyDescent="0.2">
      <c r="A20" s="24"/>
      <c r="B20" s="7"/>
      <c r="C20" s="7"/>
      <c r="D20" s="7"/>
      <c r="E20" s="7"/>
      <c r="F20" s="7"/>
      <c r="G20" s="8"/>
      <c r="H20" s="7"/>
      <c r="I20" s="7"/>
      <c r="J20" s="8"/>
      <c r="K20" s="7"/>
      <c r="L20" s="7"/>
      <c r="M20" s="7"/>
      <c r="N20" s="8"/>
      <c r="O20" s="8"/>
    </row>
    <row r="21" spans="1:15" ht="15" x14ac:dyDescent="0.2">
      <c r="A21" s="24"/>
      <c r="B21" s="7"/>
      <c r="C21" s="7"/>
      <c r="D21" s="7"/>
      <c r="E21" s="7"/>
      <c r="F21" s="7"/>
      <c r="G21" s="8"/>
      <c r="H21" s="7"/>
      <c r="I21" s="7"/>
      <c r="J21" s="8"/>
      <c r="K21" s="7"/>
      <c r="L21" s="7"/>
      <c r="M21" s="7"/>
      <c r="N21" s="8"/>
      <c r="O21" s="8"/>
    </row>
    <row r="22" spans="1:15" ht="15" x14ac:dyDescent="0.2">
      <c r="A22" s="24"/>
      <c r="B22" s="7"/>
      <c r="C22" s="7"/>
      <c r="D22" s="7"/>
      <c r="E22" s="7"/>
      <c r="F22" s="7"/>
      <c r="G22" s="8">
        <f>SUM(G5:G17)</f>
        <v>1065.24</v>
      </c>
      <c r="H22" s="8">
        <f>SUM(H5:H16)</f>
        <v>0</v>
      </c>
      <c r="I22" s="8">
        <f>SUM(I5:I16)</f>
        <v>181.07</v>
      </c>
      <c r="J22" s="8">
        <f>SUM(J5:J17)</f>
        <v>578.51</v>
      </c>
      <c r="K22" s="8">
        <f t="shared" ref="K22:N22" si="1">SUM(K5:K17)</f>
        <v>200</v>
      </c>
      <c r="L22" s="8">
        <f t="shared" si="1"/>
        <v>20</v>
      </c>
      <c r="M22" s="8">
        <f t="shared" si="1"/>
        <v>0</v>
      </c>
      <c r="N22" s="8">
        <f t="shared" si="1"/>
        <v>85.66</v>
      </c>
      <c r="O22" s="8">
        <f>SUM(O5:O16)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opLeftCell="A18" zoomScale="115" zoomScaleNormal="115" workbookViewId="0">
      <selection activeCell="A26" sqref="A26"/>
    </sheetView>
  </sheetViews>
  <sheetFormatPr defaultRowHeight="12.75" x14ac:dyDescent="0.2"/>
  <cols>
    <col min="1" max="1" width="11.140625" bestFit="1" customWidth="1"/>
    <col min="5" max="5" width="13.42578125" customWidth="1"/>
    <col min="6" max="6" width="12.140625" customWidth="1"/>
    <col min="7" max="7" width="10.85546875" bestFit="1" customWidth="1"/>
    <col min="9" max="9" width="14.28515625" customWidth="1"/>
    <col min="11" max="11" width="9.5703125" bestFit="1" customWidth="1"/>
  </cols>
  <sheetData>
    <row r="1" spans="1:11" ht="15.75" x14ac:dyDescent="0.25">
      <c r="B1" s="6" t="s">
        <v>43</v>
      </c>
      <c r="C1" s="6"/>
      <c r="D1" s="6"/>
      <c r="E1" s="6"/>
      <c r="F1" s="7"/>
      <c r="G1" s="7"/>
      <c r="H1" s="7"/>
      <c r="I1" s="7"/>
      <c r="J1" s="7"/>
    </row>
    <row r="2" spans="1:11" ht="15" x14ac:dyDescent="0.2"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B3" s="6"/>
      <c r="C3" s="6"/>
      <c r="D3" s="6"/>
      <c r="E3" s="6"/>
      <c r="F3" s="6"/>
      <c r="G3" s="6"/>
      <c r="H3" s="6"/>
      <c r="I3" s="6"/>
      <c r="J3" s="6"/>
      <c r="K3" s="1"/>
    </row>
    <row r="4" spans="1:11" ht="15" x14ac:dyDescent="0.2">
      <c r="B4" s="7"/>
      <c r="C4" s="7"/>
      <c r="D4" s="7"/>
      <c r="E4" s="7"/>
      <c r="F4" s="7"/>
      <c r="G4" s="7"/>
      <c r="H4" s="7"/>
      <c r="I4" s="7"/>
      <c r="J4" s="7"/>
    </row>
    <row r="5" spans="1:11" ht="15.75" x14ac:dyDescent="0.25">
      <c r="B5" s="7"/>
      <c r="C5" s="7"/>
      <c r="D5" s="7"/>
      <c r="E5" s="7"/>
      <c r="F5" s="6" t="s">
        <v>44</v>
      </c>
      <c r="G5" s="7"/>
      <c r="H5" s="7"/>
      <c r="I5" s="6"/>
      <c r="J5" s="7"/>
    </row>
    <row r="6" spans="1:11" ht="15" x14ac:dyDescent="0.2">
      <c r="B6" s="7"/>
      <c r="C6" s="7"/>
      <c r="D6" s="7"/>
      <c r="E6" s="7"/>
      <c r="F6" s="8"/>
      <c r="G6" s="7"/>
      <c r="H6" s="7"/>
      <c r="I6" s="8"/>
      <c r="J6" s="7"/>
    </row>
    <row r="7" spans="1:11" ht="15.75" x14ac:dyDescent="0.25">
      <c r="B7" s="25" t="s">
        <v>1</v>
      </c>
      <c r="C7" s="18"/>
      <c r="D7" s="18"/>
      <c r="E7" s="18"/>
      <c r="F7" s="26"/>
      <c r="G7" s="25"/>
      <c r="H7" s="7"/>
      <c r="I7" s="8"/>
      <c r="J7" s="7"/>
    </row>
    <row r="8" spans="1:11" ht="15.75" x14ac:dyDescent="0.25">
      <c r="B8" s="18" t="s">
        <v>25</v>
      </c>
      <c r="C8" s="18"/>
      <c r="D8" s="18"/>
      <c r="E8" s="18"/>
      <c r="F8" s="26">
        <v>8430</v>
      </c>
      <c r="G8" s="25"/>
      <c r="H8" s="7"/>
      <c r="I8" s="8"/>
      <c r="J8" s="7"/>
    </row>
    <row r="9" spans="1:11" ht="15" x14ac:dyDescent="0.2">
      <c r="B9" s="18" t="s">
        <v>4</v>
      </c>
      <c r="C9" s="18"/>
      <c r="D9" s="18"/>
      <c r="E9" s="18"/>
      <c r="F9" s="26">
        <v>11000</v>
      </c>
      <c r="G9" s="26"/>
      <c r="H9" s="7"/>
      <c r="I9" s="8"/>
      <c r="J9" s="7"/>
      <c r="K9" s="2"/>
    </row>
    <row r="10" spans="1:11" ht="15" x14ac:dyDescent="0.2">
      <c r="B10" s="18" t="s">
        <v>6</v>
      </c>
      <c r="C10" s="18"/>
      <c r="D10" s="18"/>
      <c r="E10" s="18"/>
      <c r="F10" s="26">
        <v>0</v>
      </c>
      <c r="G10" s="26"/>
      <c r="H10" s="7"/>
      <c r="I10" s="8"/>
      <c r="J10" s="7"/>
      <c r="K10" s="2"/>
    </row>
    <row r="11" spans="1:11" ht="15" x14ac:dyDescent="0.2">
      <c r="B11" s="18" t="s">
        <v>30</v>
      </c>
      <c r="C11" s="18"/>
      <c r="D11" s="18"/>
      <c r="E11" s="18"/>
      <c r="F11" s="26">
        <v>0</v>
      </c>
      <c r="G11" s="26"/>
      <c r="H11" s="7"/>
      <c r="I11" s="9"/>
      <c r="J11" s="7"/>
      <c r="K11" s="2"/>
    </row>
    <row r="12" spans="1:11" ht="15" x14ac:dyDescent="0.2">
      <c r="B12" s="18" t="s">
        <v>40</v>
      </c>
      <c r="C12" s="18"/>
      <c r="D12" s="18"/>
      <c r="E12" s="18"/>
      <c r="F12" s="26">
        <v>0</v>
      </c>
      <c r="G12" s="26"/>
      <c r="H12" s="7"/>
      <c r="I12" s="9"/>
      <c r="J12" s="7"/>
      <c r="K12" s="2"/>
    </row>
    <row r="13" spans="1:11" ht="15.75" x14ac:dyDescent="0.25">
      <c r="B13" s="18" t="s">
        <v>7</v>
      </c>
      <c r="C13" s="18"/>
      <c r="D13" s="18"/>
      <c r="E13" s="18"/>
      <c r="F13" s="27">
        <f>SUM(F8:F12)</f>
        <v>19430</v>
      </c>
      <c r="G13" s="18"/>
      <c r="H13" s="7"/>
      <c r="I13" s="10"/>
      <c r="J13" s="8"/>
      <c r="K13" s="2"/>
    </row>
    <row r="14" spans="1:11" ht="15" x14ac:dyDescent="0.2">
      <c r="B14" s="7"/>
      <c r="C14" s="7"/>
      <c r="D14" s="7"/>
      <c r="E14" s="7"/>
      <c r="F14" s="7"/>
      <c r="G14" s="7"/>
      <c r="H14" s="7"/>
      <c r="I14" s="8"/>
      <c r="J14" s="7"/>
      <c r="K14" s="2"/>
    </row>
    <row r="15" spans="1:11" ht="15" x14ac:dyDescent="0.2">
      <c r="B15" s="7"/>
      <c r="C15" s="7"/>
      <c r="D15" s="7"/>
      <c r="E15" s="7"/>
      <c r="F15" s="7"/>
      <c r="G15" s="7"/>
      <c r="H15" s="7"/>
      <c r="I15" s="8"/>
      <c r="J15" s="7"/>
      <c r="K15" s="2"/>
    </row>
    <row r="16" spans="1:11" ht="15.75" x14ac:dyDescent="0.25">
      <c r="A16" s="1" t="s">
        <v>28</v>
      </c>
      <c r="B16" s="6" t="s">
        <v>2</v>
      </c>
      <c r="C16" s="7"/>
      <c r="D16" s="7"/>
      <c r="E16" s="7"/>
      <c r="F16" s="7"/>
      <c r="G16" s="7"/>
      <c r="H16" s="7"/>
      <c r="I16" s="8"/>
      <c r="J16" s="7"/>
      <c r="K16" s="2"/>
    </row>
    <row r="17" spans="1:11" ht="15" x14ac:dyDescent="0.2">
      <c r="A17" s="12" t="s">
        <v>45</v>
      </c>
      <c r="B17" s="7" t="s">
        <v>66</v>
      </c>
      <c r="C17" s="7"/>
      <c r="D17" s="7"/>
      <c r="E17" s="7"/>
      <c r="F17" s="7">
        <v>395</v>
      </c>
      <c r="G17" s="8">
        <v>66.59</v>
      </c>
      <c r="H17" s="7"/>
      <c r="I17" s="8"/>
      <c r="J17" s="7"/>
      <c r="K17" s="2"/>
    </row>
    <row r="18" spans="1:11" ht="15" x14ac:dyDescent="0.2">
      <c r="A18" s="4" t="s">
        <v>46</v>
      </c>
      <c r="B18" s="7" t="s">
        <v>67</v>
      </c>
      <c r="C18" s="7"/>
      <c r="D18" s="7"/>
      <c r="E18" s="7"/>
      <c r="F18" s="7">
        <v>396</v>
      </c>
      <c r="G18" s="13">
        <v>65</v>
      </c>
      <c r="H18" s="7"/>
      <c r="I18" s="8"/>
      <c r="J18" s="7"/>
      <c r="K18" s="2"/>
    </row>
    <row r="19" spans="1:11" ht="15" x14ac:dyDescent="0.2">
      <c r="A19" s="4" t="s">
        <v>46</v>
      </c>
      <c r="B19" s="7" t="s">
        <v>47</v>
      </c>
      <c r="C19" s="7"/>
      <c r="D19" s="7"/>
      <c r="E19" s="7"/>
      <c r="F19" s="7">
        <v>397</v>
      </c>
      <c r="G19" s="8">
        <v>32.479999999999997</v>
      </c>
      <c r="H19" s="7"/>
      <c r="I19" s="8"/>
      <c r="J19" s="7"/>
      <c r="K19" s="2"/>
    </row>
    <row r="20" spans="1:11" ht="15" x14ac:dyDescent="0.2">
      <c r="A20" s="4" t="s">
        <v>46</v>
      </c>
      <c r="B20" s="7" t="s">
        <v>48</v>
      </c>
      <c r="C20" s="7"/>
      <c r="D20" s="7"/>
      <c r="E20" s="7"/>
      <c r="F20" s="7">
        <v>398</v>
      </c>
      <c r="G20" s="8">
        <v>267.58999999999997</v>
      </c>
      <c r="H20" s="7"/>
      <c r="I20" s="8"/>
      <c r="J20" s="7"/>
      <c r="K20" s="2"/>
    </row>
    <row r="21" spans="1:11" ht="15" x14ac:dyDescent="0.2">
      <c r="A21" s="4" t="s">
        <v>49</v>
      </c>
      <c r="B21" s="7" t="s">
        <v>50</v>
      </c>
      <c r="C21" s="7"/>
      <c r="D21" s="7"/>
      <c r="E21" s="7"/>
      <c r="F21" s="7">
        <v>399</v>
      </c>
      <c r="G21" s="8">
        <v>0</v>
      </c>
      <c r="H21" s="7"/>
      <c r="I21" s="8"/>
      <c r="J21" s="7"/>
      <c r="K21" s="2"/>
    </row>
    <row r="22" spans="1:11" ht="15" x14ac:dyDescent="0.2">
      <c r="A22" s="4" t="s">
        <v>51</v>
      </c>
      <c r="B22" s="7" t="s">
        <v>52</v>
      </c>
      <c r="C22" s="7"/>
      <c r="D22" s="7"/>
      <c r="E22" s="7"/>
      <c r="F22" s="7">
        <v>400</v>
      </c>
      <c r="G22" s="8">
        <v>20</v>
      </c>
      <c r="H22" s="7"/>
      <c r="I22" s="8"/>
      <c r="J22" s="7"/>
      <c r="K22" s="2"/>
    </row>
    <row r="23" spans="1:11" ht="15" x14ac:dyDescent="0.2">
      <c r="A23" s="4" t="s">
        <v>53</v>
      </c>
      <c r="B23" s="7" t="s">
        <v>68</v>
      </c>
      <c r="C23" s="7"/>
      <c r="D23" s="7"/>
      <c r="E23" s="7"/>
      <c r="F23" s="7">
        <v>401</v>
      </c>
      <c r="G23" s="8">
        <v>39.979999999999997</v>
      </c>
      <c r="H23" s="7"/>
      <c r="I23" s="8"/>
      <c r="J23" s="7"/>
      <c r="K23" s="2"/>
    </row>
    <row r="24" spans="1:11" ht="15" x14ac:dyDescent="0.2">
      <c r="A24" s="14" t="s">
        <v>54</v>
      </c>
      <c r="B24" s="7" t="s">
        <v>55</v>
      </c>
      <c r="C24" s="7"/>
      <c r="D24" s="7"/>
      <c r="E24" s="7"/>
      <c r="F24" s="7">
        <v>402</v>
      </c>
      <c r="G24" s="8">
        <v>29.98</v>
      </c>
      <c r="H24" s="7"/>
      <c r="I24" s="8"/>
      <c r="J24" s="7"/>
      <c r="K24" s="2"/>
    </row>
    <row r="25" spans="1:11" ht="15" x14ac:dyDescent="0.2">
      <c r="A25" s="14" t="s">
        <v>97</v>
      </c>
      <c r="B25" s="7" t="s">
        <v>98</v>
      </c>
      <c r="C25" s="7"/>
      <c r="D25" s="7"/>
      <c r="E25" s="7"/>
      <c r="F25" s="7"/>
      <c r="G25" s="8">
        <v>10000</v>
      </c>
      <c r="H25" s="7"/>
      <c r="I25" s="8"/>
      <c r="J25" s="7"/>
      <c r="K25" s="2"/>
    </row>
    <row r="26" spans="1:11" ht="15" x14ac:dyDescent="0.2">
      <c r="A26" s="14" t="s">
        <v>56</v>
      </c>
      <c r="B26" s="7" t="s">
        <v>50</v>
      </c>
      <c r="C26" s="7"/>
      <c r="D26" s="7"/>
      <c r="E26" s="7"/>
      <c r="F26" s="7">
        <v>403</v>
      </c>
      <c r="G26" s="8">
        <v>0</v>
      </c>
      <c r="H26" s="7"/>
      <c r="I26" s="8"/>
      <c r="J26" s="7"/>
      <c r="K26" s="2"/>
    </row>
    <row r="27" spans="1:11" ht="15" x14ac:dyDescent="0.2">
      <c r="A27" s="14" t="s">
        <v>56</v>
      </c>
      <c r="B27" s="7" t="s">
        <v>57</v>
      </c>
      <c r="C27" s="7"/>
      <c r="D27" s="7"/>
      <c r="E27" s="7"/>
      <c r="F27" s="7">
        <v>404</v>
      </c>
      <c r="G27" s="8">
        <v>116.88</v>
      </c>
      <c r="H27" s="7"/>
      <c r="I27" s="8"/>
      <c r="J27" s="7"/>
      <c r="K27" s="2"/>
    </row>
    <row r="28" spans="1:11" ht="15" x14ac:dyDescent="0.2">
      <c r="A28" s="14" t="s">
        <v>56</v>
      </c>
      <c r="B28" s="7" t="s">
        <v>58</v>
      </c>
      <c r="C28" s="7"/>
      <c r="D28" s="7"/>
      <c r="E28" s="7"/>
      <c r="F28" s="7">
        <v>405</v>
      </c>
      <c r="G28" s="8">
        <v>200</v>
      </c>
      <c r="H28" s="7"/>
      <c r="I28" s="8"/>
      <c r="J28" s="7"/>
      <c r="K28" s="2"/>
    </row>
    <row r="29" spans="1:11" ht="15" x14ac:dyDescent="0.2">
      <c r="A29" s="14" t="s">
        <v>59</v>
      </c>
      <c r="B29" s="7" t="s">
        <v>69</v>
      </c>
      <c r="C29" s="7"/>
      <c r="D29" s="7"/>
      <c r="E29" s="7"/>
      <c r="F29" s="7">
        <v>406</v>
      </c>
      <c r="G29" s="8">
        <v>76.739999999999995</v>
      </c>
      <c r="H29" s="7"/>
      <c r="I29" s="8"/>
      <c r="J29" s="7"/>
      <c r="K29" s="2"/>
    </row>
    <row r="30" spans="1:11" ht="15" x14ac:dyDescent="0.2">
      <c r="A30" s="14" t="s">
        <v>87</v>
      </c>
      <c r="B30" s="7" t="s">
        <v>83</v>
      </c>
      <c r="C30" s="7"/>
      <c r="D30" s="7"/>
      <c r="E30" s="7"/>
      <c r="F30" s="7">
        <v>407</v>
      </c>
      <c r="G30" s="8">
        <v>150</v>
      </c>
      <c r="H30" s="7"/>
      <c r="I30" s="8"/>
      <c r="J30" s="7"/>
      <c r="K30" s="2"/>
    </row>
    <row r="31" spans="1:11" ht="15" x14ac:dyDescent="0.2">
      <c r="A31" s="14" t="s">
        <v>88</v>
      </c>
      <c r="B31" s="7" t="s">
        <v>13</v>
      </c>
      <c r="C31" s="7"/>
      <c r="D31" s="7"/>
      <c r="E31" s="7"/>
      <c r="F31" s="7">
        <v>408</v>
      </c>
      <c r="G31" s="8">
        <v>400</v>
      </c>
      <c r="H31" s="7"/>
      <c r="I31" s="8"/>
      <c r="J31" s="7"/>
      <c r="K31" s="2"/>
    </row>
    <row r="32" spans="1:11" ht="15" x14ac:dyDescent="0.2">
      <c r="A32" s="14" t="s">
        <v>88</v>
      </c>
      <c r="B32" s="7" t="s">
        <v>89</v>
      </c>
      <c r="C32" s="7"/>
      <c r="D32" s="7"/>
      <c r="E32" s="7"/>
      <c r="F32" s="7">
        <v>409</v>
      </c>
      <c r="G32" s="8">
        <v>200</v>
      </c>
      <c r="H32" s="7"/>
      <c r="I32" s="8"/>
      <c r="J32" s="7"/>
      <c r="K32" s="2"/>
    </row>
    <row r="33" spans="1:11" ht="15" x14ac:dyDescent="0.2">
      <c r="A33" s="14" t="s">
        <v>88</v>
      </c>
      <c r="B33" s="7" t="s">
        <v>90</v>
      </c>
      <c r="C33" s="7"/>
      <c r="D33" s="7"/>
      <c r="E33" s="7"/>
      <c r="F33" s="7">
        <v>410</v>
      </c>
      <c r="G33" s="8">
        <v>200</v>
      </c>
      <c r="H33" s="7"/>
      <c r="I33" s="8"/>
      <c r="J33" s="7"/>
      <c r="K33" s="2"/>
    </row>
    <row r="34" spans="1:11" ht="15" x14ac:dyDescent="0.2">
      <c r="A34" s="14" t="s">
        <v>91</v>
      </c>
      <c r="B34" s="7" t="s">
        <v>13</v>
      </c>
      <c r="C34" s="7"/>
      <c r="D34" s="7"/>
      <c r="E34" s="7"/>
      <c r="F34" s="7">
        <v>411</v>
      </c>
      <c r="G34" s="8">
        <v>60</v>
      </c>
      <c r="H34" s="7"/>
      <c r="I34" s="8"/>
      <c r="J34" s="7"/>
      <c r="K34" s="2"/>
    </row>
    <row r="35" spans="1:11" ht="15" x14ac:dyDescent="0.2">
      <c r="A35" s="14" t="s">
        <v>91</v>
      </c>
      <c r="B35" s="7" t="s">
        <v>92</v>
      </c>
      <c r="C35" s="7"/>
      <c r="D35" s="7"/>
      <c r="E35" s="7"/>
      <c r="F35" s="7">
        <v>412</v>
      </c>
      <c r="G35" s="8">
        <v>36</v>
      </c>
      <c r="H35" s="7"/>
      <c r="I35" s="8"/>
      <c r="J35" s="7"/>
      <c r="K35" s="2"/>
    </row>
    <row r="36" spans="1:11" ht="15" x14ac:dyDescent="0.2">
      <c r="A36" s="14" t="s">
        <v>93</v>
      </c>
      <c r="B36" s="7" t="s">
        <v>94</v>
      </c>
      <c r="C36" s="7"/>
      <c r="D36" s="7"/>
      <c r="E36" s="7"/>
      <c r="F36" s="7">
        <v>413</v>
      </c>
      <c r="G36" s="8">
        <v>63.1</v>
      </c>
      <c r="H36" s="7"/>
      <c r="I36" s="8"/>
      <c r="J36" s="7"/>
      <c r="K36" s="2"/>
    </row>
    <row r="37" spans="1:11" ht="15" x14ac:dyDescent="0.2">
      <c r="A37" s="14" t="s">
        <v>95</v>
      </c>
      <c r="B37" s="7" t="s">
        <v>96</v>
      </c>
      <c r="C37" s="7"/>
      <c r="D37" s="7"/>
      <c r="E37" s="7"/>
      <c r="F37" s="7">
        <v>414</v>
      </c>
      <c r="G37" s="8">
        <v>1300</v>
      </c>
      <c r="H37" s="7"/>
      <c r="I37" s="8"/>
      <c r="J37" s="7"/>
      <c r="K37" s="2"/>
    </row>
    <row r="38" spans="1:11" ht="15" x14ac:dyDescent="0.2">
      <c r="A38" s="14"/>
      <c r="B38" s="7"/>
      <c r="C38" s="7"/>
      <c r="D38" s="7"/>
      <c r="E38" s="7"/>
      <c r="F38" s="7"/>
      <c r="G38" s="8">
        <f>SUM(G17:G37)</f>
        <v>13324.34</v>
      </c>
      <c r="H38" s="7"/>
      <c r="I38" s="8"/>
      <c r="J38" s="7"/>
      <c r="K38" s="2"/>
    </row>
    <row r="39" spans="1:11" ht="15.75" x14ac:dyDescent="0.25">
      <c r="A39" s="4"/>
      <c r="B39" s="7"/>
      <c r="C39" s="7"/>
      <c r="D39" s="7"/>
      <c r="E39" s="7"/>
      <c r="F39" s="7"/>
      <c r="G39" s="10"/>
      <c r="H39" s="7"/>
      <c r="I39" s="10"/>
      <c r="J39" s="7"/>
      <c r="K39" s="2"/>
    </row>
    <row r="40" spans="1:11" ht="15.75" x14ac:dyDescent="0.25">
      <c r="A40" s="4"/>
      <c r="B40" s="7"/>
      <c r="C40" s="7"/>
      <c r="D40" s="7"/>
      <c r="E40" s="7"/>
      <c r="F40" s="7"/>
      <c r="G40" s="10"/>
      <c r="H40" s="7"/>
      <c r="I40" s="8"/>
      <c r="J40" s="7"/>
      <c r="K40" s="2"/>
    </row>
    <row r="41" spans="1:11" ht="15" x14ac:dyDescent="0.2">
      <c r="A41" s="4"/>
      <c r="B41" s="7"/>
      <c r="C41" s="7"/>
      <c r="D41" s="7"/>
      <c r="E41" s="7"/>
      <c r="F41" s="7"/>
      <c r="G41" s="8"/>
      <c r="H41" s="7"/>
      <c r="I41" s="8"/>
      <c r="J41" s="7"/>
      <c r="K41" s="2"/>
    </row>
    <row r="42" spans="1:11" ht="15" x14ac:dyDescent="0.2">
      <c r="A42" s="4"/>
      <c r="B42" s="7"/>
      <c r="C42" s="7"/>
      <c r="D42" s="7"/>
      <c r="E42" s="7"/>
      <c r="F42" s="7"/>
      <c r="G42" s="8"/>
      <c r="H42" s="7"/>
      <c r="I42" s="8"/>
      <c r="J42" s="7"/>
      <c r="K42" s="2"/>
    </row>
    <row r="43" spans="1:11" ht="15" x14ac:dyDescent="0.2">
      <c r="A43" s="4"/>
      <c r="B43" s="7"/>
      <c r="C43" s="7"/>
      <c r="D43" s="7"/>
      <c r="E43" s="7"/>
      <c r="F43" s="7"/>
      <c r="G43" s="8"/>
      <c r="H43" s="7"/>
      <c r="I43" s="8"/>
      <c r="J43" s="7"/>
      <c r="K43" s="2"/>
    </row>
    <row r="44" spans="1:11" ht="15" x14ac:dyDescent="0.2">
      <c r="A44" s="4"/>
      <c r="B44" s="7"/>
      <c r="C44" s="7"/>
      <c r="D44" s="7"/>
      <c r="E44" s="7"/>
      <c r="F44" s="7"/>
      <c r="G44" s="8"/>
      <c r="H44" s="7"/>
      <c r="I44" s="8"/>
      <c r="J44" s="7"/>
      <c r="K44" s="2"/>
    </row>
    <row r="45" spans="1:11" ht="15" x14ac:dyDescent="0.2">
      <c r="A45" s="4"/>
      <c r="B45" s="7"/>
      <c r="C45" s="7"/>
      <c r="D45" s="7"/>
      <c r="E45" s="7"/>
      <c r="F45" s="7"/>
      <c r="G45" s="8"/>
      <c r="H45" s="7"/>
      <c r="I45" s="8"/>
      <c r="J45" s="7"/>
      <c r="K45" s="2"/>
    </row>
    <row r="46" spans="1:11" ht="15" x14ac:dyDescent="0.2">
      <c r="A46" s="4"/>
      <c r="B46" s="7"/>
      <c r="C46" s="7"/>
      <c r="D46" s="7"/>
      <c r="E46" s="7"/>
      <c r="F46" s="7"/>
      <c r="G46" s="8"/>
      <c r="H46" s="7"/>
      <c r="I46" s="8"/>
      <c r="J46" s="7"/>
      <c r="K46" s="2"/>
    </row>
    <row r="47" spans="1:11" ht="15" x14ac:dyDescent="0.2">
      <c r="A47" s="4"/>
      <c r="B47" s="7"/>
      <c r="C47" s="7"/>
      <c r="D47" s="7"/>
      <c r="E47" s="7"/>
      <c r="F47" s="7"/>
      <c r="G47" s="8"/>
      <c r="H47" s="7"/>
      <c r="I47" s="8"/>
      <c r="J47" s="7"/>
      <c r="K47" s="2"/>
    </row>
    <row r="48" spans="1:11" ht="15" x14ac:dyDescent="0.2">
      <c r="A48" s="4"/>
      <c r="B48" s="7"/>
      <c r="C48" s="7"/>
      <c r="D48" s="7"/>
      <c r="E48" s="7"/>
      <c r="F48" s="7"/>
      <c r="G48" s="8"/>
      <c r="H48" s="7"/>
      <c r="I48" s="8"/>
      <c r="J48" s="7"/>
      <c r="K48" s="2"/>
    </row>
    <row r="49" spans="1:11" ht="15" x14ac:dyDescent="0.2">
      <c r="A49" s="4"/>
      <c r="B49" s="7"/>
      <c r="C49" s="7"/>
      <c r="D49" s="7"/>
      <c r="E49" s="7"/>
      <c r="F49" s="7"/>
      <c r="G49" s="8"/>
      <c r="H49" s="7"/>
      <c r="I49" s="8"/>
      <c r="J49" s="7"/>
      <c r="K49" s="2"/>
    </row>
    <row r="50" spans="1:11" ht="15" x14ac:dyDescent="0.2">
      <c r="A50" s="4"/>
      <c r="B50" s="7"/>
      <c r="C50" s="7"/>
      <c r="D50" s="7"/>
      <c r="E50" s="7"/>
      <c r="F50" s="7"/>
      <c r="G50" s="8"/>
      <c r="H50" s="7"/>
      <c r="I50" s="8"/>
      <c r="J50" s="7"/>
      <c r="K50" s="2"/>
    </row>
    <row r="51" spans="1:11" ht="15.75" x14ac:dyDescent="0.25">
      <c r="B51" s="7"/>
      <c r="C51" s="7"/>
      <c r="D51" s="7"/>
      <c r="E51" s="7"/>
      <c r="F51" s="7"/>
      <c r="G51" s="10"/>
      <c r="H51" s="7"/>
      <c r="I51" s="8"/>
      <c r="J51" s="7"/>
      <c r="K51" s="2"/>
    </row>
    <row r="52" spans="1:11" ht="15" x14ac:dyDescent="0.2">
      <c r="B52" s="7"/>
      <c r="C52" s="7"/>
      <c r="D52" s="7"/>
      <c r="E52" s="7"/>
      <c r="F52" s="7"/>
      <c r="G52" s="8"/>
      <c r="H52" s="7"/>
      <c r="I52" s="8"/>
      <c r="J52" s="7"/>
      <c r="K52" s="2"/>
    </row>
    <row r="53" spans="1:11" ht="15" x14ac:dyDescent="0.2">
      <c r="B53" s="7"/>
      <c r="C53" s="7"/>
      <c r="D53" s="7"/>
      <c r="E53" s="7"/>
      <c r="F53" s="7"/>
      <c r="G53" s="8"/>
      <c r="H53" s="7"/>
      <c r="I53" s="7"/>
      <c r="J53" s="7"/>
    </row>
    <row r="54" spans="1:11" ht="15" x14ac:dyDescent="0.2">
      <c r="B54" s="7"/>
      <c r="C54" s="7"/>
      <c r="D54" s="7"/>
      <c r="E54" s="7"/>
      <c r="F54" s="7"/>
      <c r="G54" s="8"/>
      <c r="H54" s="7"/>
      <c r="I54" s="7"/>
      <c r="J54" s="7"/>
    </row>
    <row r="55" spans="1:11" ht="15" x14ac:dyDescent="0.2">
      <c r="B55" s="7"/>
      <c r="C55" s="7"/>
      <c r="D55" s="7"/>
      <c r="E55" s="7"/>
      <c r="F55" s="7"/>
      <c r="G55" s="8"/>
      <c r="H55" s="7"/>
      <c r="I55" s="7"/>
      <c r="J55" s="7"/>
    </row>
    <row r="56" spans="1:11" ht="15" x14ac:dyDescent="0.2">
      <c r="B56" s="7"/>
      <c r="C56" s="7"/>
      <c r="D56" s="7"/>
      <c r="E56" s="7"/>
      <c r="F56" s="7"/>
      <c r="G56" s="8"/>
      <c r="H56" s="7"/>
      <c r="I56" s="7"/>
      <c r="J56" s="7"/>
    </row>
    <row r="57" spans="1:11" x14ac:dyDescent="0.2">
      <c r="G57" s="2"/>
    </row>
    <row r="58" spans="1:11" x14ac:dyDescent="0.2">
      <c r="G58" s="2"/>
    </row>
    <row r="59" spans="1:11" x14ac:dyDescent="0.2">
      <c r="G59" s="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zoomScale="130" zoomScaleNormal="130" workbookViewId="0">
      <pane ySplit="5" topLeftCell="A28" activePane="bottomLeft" state="frozen"/>
      <selection pane="bottomLeft" activeCell="M40" sqref="M40"/>
    </sheetView>
  </sheetViews>
  <sheetFormatPr defaultRowHeight="12.75" x14ac:dyDescent="0.2"/>
  <cols>
    <col min="4" max="4" width="10.42578125" customWidth="1"/>
    <col min="10" max="10" width="9.5703125" customWidth="1"/>
  </cols>
  <sheetData>
    <row r="1" spans="1:11" x14ac:dyDescent="0.2">
      <c r="A1" s="1" t="s">
        <v>3</v>
      </c>
      <c r="B1" s="1"/>
      <c r="C1" s="5"/>
    </row>
    <row r="3" spans="1:11" x14ac:dyDescent="0.2">
      <c r="A3" s="1" t="s">
        <v>60</v>
      </c>
      <c r="B3" s="1"/>
      <c r="C3" s="1"/>
      <c r="D3" s="1"/>
      <c r="E3" s="1"/>
      <c r="F3" s="1"/>
      <c r="G3" s="1"/>
      <c r="H3" s="1"/>
    </row>
    <row r="5" spans="1:11" x14ac:dyDescent="0.2">
      <c r="F5" t="s">
        <v>44</v>
      </c>
      <c r="H5" t="s">
        <v>29</v>
      </c>
    </row>
    <row r="6" spans="1:11" x14ac:dyDescent="0.2">
      <c r="A6" s="1" t="s">
        <v>1</v>
      </c>
      <c r="F6" s="2" t="s">
        <v>0</v>
      </c>
      <c r="H6" t="s">
        <v>0</v>
      </c>
    </row>
    <row r="7" spans="1:11" x14ac:dyDescent="0.2">
      <c r="A7" t="s">
        <v>4</v>
      </c>
      <c r="D7" s="2"/>
      <c r="F7" s="2">
        <v>11000</v>
      </c>
      <c r="H7" s="2">
        <v>6000</v>
      </c>
    </row>
    <row r="8" spans="1:11" x14ac:dyDescent="0.2">
      <c r="A8" t="s">
        <v>6</v>
      </c>
      <c r="D8" s="2"/>
      <c r="F8" s="2">
        <v>0</v>
      </c>
      <c r="H8" s="2">
        <v>1121.18</v>
      </c>
    </row>
    <row r="9" spans="1:11" x14ac:dyDescent="0.2">
      <c r="A9" s="4" t="s">
        <v>5</v>
      </c>
      <c r="D9" s="2"/>
      <c r="F9" s="2">
        <v>3.6</v>
      </c>
      <c r="H9" s="2">
        <v>1.05</v>
      </c>
      <c r="J9" s="4"/>
    </row>
    <row r="10" spans="1:11" x14ac:dyDescent="0.2">
      <c r="A10" t="s">
        <v>32</v>
      </c>
      <c r="D10" s="2"/>
      <c r="F10" s="2">
        <v>0</v>
      </c>
      <c r="H10" s="2">
        <v>2075.4499999999998</v>
      </c>
    </row>
    <row r="11" spans="1:11" x14ac:dyDescent="0.2">
      <c r="A11" s="4" t="s">
        <v>99</v>
      </c>
      <c r="D11" s="2"/>
      <c r="F11" s="2">
        <v>60</v>
      </c>
      <c r="H11" s="2"/>
    </row>
    <row r="12" spans="1:11" x14ac:dyDescent="0.2">
      <c r="F12" s="5">
        <f>SUM(F7:F11)</f>
        <v>11063.6</v>
      </c>
      <c r="H12" s="5">
        <f>SUM(H7:H10)</f>
        <v>9197.68</v>
      </c>
    </row>
    <row r="13" spans="1:11" x14ac:dyDescent="0.2">
      <c r="F13" s="2"/>
      <c r="H13" s="2"/>
    </row>
    <row r="14" spans="1:11" x14ac:dyDescent="0.2">
      <c r="F14" s="2"/>
      <c r="H14" s="2"/>
    </row>
    <row r="15" spans="1:11" x14ac:dyDescent="0.2">
      <c r="A15" s="1" t="s">
        <v>2</v>
      </c>
      <c r="F15" s="2"/>
      <c r="H15" s="2"/>
      <c r="K15" s="4"/>
    </row>
    <row r="16" spans="1:11" x14ac:dyDescent="0.2">
      <c r="A16" t="s">
        <v>8</v>
      </c>
      <c r="D16" s="2"/>
      <c r="F16" s="20">
        <v>1300</v>
      </c>
      <c r="H16" s="2">
        <v>1000</v>
      </c>
      <c r="J16" s="19"/>
    </row>
    <row r="17" spans="1:11" x14ac:dyDescent="0.2">
      <c r="A17" t="s">
        <v>9</v>
      </c>
      <c r="D17" s="3"/>
      <c r="F17" s="15"/>
      <c r="H17" s="2">
        <v>50.47</v>
      </c>
      <c r="J17" s="19"/>
      <c r="K17" s="19"/>
    </row>
    <row r="18" spans="1:11" x14ac:dyDescent="0.2">
      <c r="A18" t="s">
        <v>10</v>
      </c>
      <c r="F18" s="15">
        <f>'CASH BOOK 2017.18'!G20</f>
        <v>267.58999999999997</v>
      </c>
      <c r="H18" s="2">
        <v>252.7</v>
      </c>
      <c r="J18" s="19"/>
      <c r="K18" s="19"/>
    </row>
    <row r="19" spans="1:11" x14ac:dyDescent="0.2">
      <c r="A19" t="s">
        <v>11</v>
      </c>
      <c r="D19" s="2"/>
      <c r="F19" s="20">
        <v>80</v>
      </c>
      <c r="H19" s="2">
        <v>100</v>
      </c>
      <c r="J19" s="19"/>
      <c r="K19" s="19"/>
    </row>
    <row r="20" spans="1:11" x14ac:dyDescent="0.2">
      <c r="A20" t="s">
        <v>12</v>
      </c>
      <c r="D20" s="2"/>
      <c r="F20" s="15"/>
      <c r="H20" s="2">
        <v>400</v>
      </c>
      <c r="J20" s="19"/>
      <c r="K20" s="19"/>
    </row>
    <row r="21" spans="1:11" x14ac:dyDescent="0.2">
      <c r="A21" t="s">
        <v>13</v>
      </c>
      <c r="D21" s="2"/>
      <c r="F21" s="15">
        <v>800</v>
      </c>
      <c r="H21" s="2">
        <v>400</v>
      </c>
      <c r="J21" s="19"/>
      <c r="K21" s="19"/>
    </row>
    <row r="22" spans="1:11" x14ac:dyDescent="0.2">
      <c r="A22" t="s">
        <v>14</v>
      </c>
      <c r="D22" s="2"/>
      <c r="F22" s="15">
        <v>103.08</v>
      </c>
      <c r="H22" s="2">
        <v>64.92</v>
      </c>
      <c r="J22" s="19"/>
      <c r="K22" s="19"/>
    </row>
    <row r="23" spans="1:11" x14ac:dyDescent="0.2">
      <c r="A23" t="s">
        <v>15</v>
      </c>
      <c r="D23" s="2"/>
      <c r="F23" s="15">
        <f>'CASH BOOK 2017.18'!G18</f>
        <v>65</v>
      </c>
      <c r="H23" s="2">
        <v>65</v>
      </c>
      <c r="J23" s="19"/>
      <c r="K23" s="19"/>
    </row>
    <row r="24" spans="1:11" x14ac:dyDescent="0.2">
      <c r="A24" s="4" t="s">
        <v>33</v>
      </c>
      <c r="D24" s="2"/>
      <c r="F24" s="15"/>
      <c r="H24" s="12">
        <v>428.99</v>
      </c>
      <c r="J24" s="19"/>
      <c r="K24" s="19"/>
    </row>
    <row r="25" spans="1:11" x14ac:dyDescent="0.2">
      <c r="A25" s="4" t="s">
        <v>34</v>
      </c>
      <c r="D25" s="2"/>
      <c r="F25" s="15"/>
      <c r="H25" s="12">
        <v>892.86</v>
      </c>
      <c r="I25" s="17"/>
      <c r="J25" s="19"/>
      <c r="K25" s="19"/>
    </row>
    <row r="26" spans="1:11" x14ac:dyDescent="0.2">
      <c r="A26" s="4" t="s">
        <v>35</v>
      </c>
      <c r="D26" s="2"/>
      <c r="F26" s="15"/>
      <c r="H26" s="12">
        <v>4068</v>
      </c>
      <c r="J26" s="19"/>
      <c r="K26" s="19"/>
    </row>
    <row r="27" spans="1:11" x14ac:dyDescent="0.2">
      <c r="A27" s="4" t="s">
        <v>36</v>
      </c>
      <c r="D27" s="2"/>
      <c r="F27" s="15"/>
      <c r="H27" s="12">
        <v>600</v>
      </c>
      <c r="J27" s="19"/>
      <c r="K27" s="19"/>
    </row>
    <row r="28" spans="1:11" x14ac:dyDescent="0.2">
      <c r="A28" s="4" t="s">
        <v>37</v>
      </c>
      <c r="D28" s="2"/>
      <c r="F28" s="15"/>
      <c r="G28" s="16"/>
      <c r="H28" s="12">
        <v>393.35</v>
      </c>
      <c r="J28" s="19"/>
      <c r="K28" s="19"/>
    </row>
    <row r="29" spans="1:11" x14ac:dyDescent="0.2">
      <c r="A29" s="4" t="s">
        <v>65</v>
      </c>
      <c r="D29" s="2"/>
      <c r="F29" s="15">
        <f>'CASH BOOK 2017.18'!G28</f>
        <v>200</v>
      </c>
      <c r="G29" s="16"/>
      <c r="H29" s="12"/>
      <c r="J29" s="19"/>
      <c r="K29" s="19"/>
    </row>
    <row r="30" spans="1:11" x14ac:dyDescent="0.2">
      <c r="A30" s="4" t="s">
        <v>38</v>
      </c>
      <c r="D30" s="2"/>
      <c r="F30" s="15"/>
      <c r="H30" s="12">
        <v>76.739999999999995</v>
      </c>
      <c r="J30" s="19"/>
      <c r="K30" s="19"/>
    </row>
    <row r="31" spans="1:11" x14ac:dyDescent="0.2">
      <c r="A31" s="4" t="s">
        <v>100</v>
      </c>
      <c r="D31" s="2"/>
      <c r="F31" s="15">
        <v>308.5</v>
      </c>
      <c r="H31" s="12">
        <v>117.88</v>
      </c>
      <c r="J31" s="19"/>
      <c r="K31" s="19"/>
    </row>
    <row r="32" spans="1:11" x14ac:dyDescent="0.2">
      <c r="A32" s="4" t="s">
        <v>39</v>
      </c>
      <c r="D32" s="2"/>
      <c r="F32" s="15"/>
      <c r="H32" s="12">
        <v>156</v>
      </c>
      <c r="J32" s="19"/>
      <c r="K32" s="19"/>
    </row>
    <row r="33" spans="1:11" x14ac:dyDescent="0.2">
      <c r="A33" s="4" t="s">
        <v>31</v>
      </c>
      <c r="D33" s="2"/>
      <c r="F33" s="15">
        <v>200</v>
      </c>
      <c r="H33" s="12">
        <v>90</v>
      </c>
      <c r="J33" s="19"/>
      <c r="K33" s="19"/>
    </row>
    <row r="34" spans="1:11" x14ac:dyDescent="0.2">
      <c r="D34" s="2"/>
      <c r="F34" s="5">
        <f>SUM(F16:F33)</f>
        <v>3324.17</v>
      </c>
      <c r="G34" s="5"/>
      <c r="H34" s="5">
        <f>SUM(H16:H33)</f>
        <v>9156.91</v>
      </c>
    </row>
    <row r="35" spans="1:11" x14ac:dyDescent="0.2">
      <c r="D35" s="2"/>
      <c r="F35" s="2"/>
      <c r="H35" s="5"/>
    </row>
    <row r="37" spans="1:11" x14ac:dyDescent="0.2">
      <c r="A37" s="1" t="s">
        <v>16</v>
      </c>
      <c r="F37" s="20">
        <f>11063.6-3324.17</f>
        <v>7739.43</v>
      </c>
      <c r="G37" s="16"/>
      <c r="H37" s="20">
        <f>H12-H34</f>
        <v>40.770000000000437</v>
      </c>
      <c r="I37" s="16"/>
    </row>
    <row r="38" spans="1:11" x14ac:dyDescent="0.2">
      <c r="A38" s="1" t="s">
        <v>17</v>
      </c>
      <c r="F38" s="15">
        <v>8429.77</v>
      </c>
      <c r="G38" s="21"/>
      <c r="H38" s="15">
        <v>8389</v>
      </c>
      <c r="I38" s="21"/>
    </row>
    <row r="39" spans="1:11" x14ac:dyDescent="0.2">
      <c r="F39" s="16"/>
      <c r="G39" s="16"/>
      <c r="H39" s="22"/>
      <c r="I39" s="16"/>
      <c r="J39" s="4"/>
    </row>
    <row r="40" spans="1:11" x14ac:dyDescent="0.2">
      <c r="F40" s="16"/>
      <c r="G40" s="16"/>
      <c r="H40" s="16"/>
      <c r="I40" s="16"/>
    </row>
    <row r="41" spans="1:11" x14ac:dyDescent="0.2">
      <c r="A41" s="4" t="s">
        <v>101</v>
      </c>
      <c r="F41" s="16"/>
      <c r="G41" s="16"/>
      <c r="H41" s="16"/>
      <c r="I41" s="16"/>
    </row>
    <row r="42" spans="1:11" x14ac:dyDescent="0.2">
      <c r="A42" s="1" t="s">
        <v>102</v>
      </c>
      <c r="B42" s="1"/>
      <c r="D42" s="4"/>
      <c r="E42" s="4"/>
      <c r="F42" s="20">
        <v>4085.3</v>
      </c>
      <c r="G42" s="16"/>
      <c r="H42" s="16">
        <v>6349.64</v>
      </c>
      <c r="I42" s="21"/>
    </row>
    <row r="43" spans="1:11" x14ac:dyDescent="0.2">
      <c r="A43" s="1" t="s">
        <v>103</v>
      </c>
      <c r="B43" s="1"/>
      <c r="D43" s="4"/>
      <c r="E43" s="4"/>
      <c r="F43" s="20">
        <v>12083.9</v>
      </c>
      <c r="G43" s="16"/>
      <c r="H43" s="16">
        <v>2080.13</v>
      </c>
      <c r="I43" s="21"/>
    </row>
    <row r="44" spans="1:11" x14ac:dyDescent="0.2">
      <c r="F44" s="22">
        <f t="shared" ref="F44:G44" si="0">SUM(F42:F43)</f>
        <v>16169.2</v>
      </c>
      <c r="G44" s="22"/>
      <c r="H44" s="22">
        <f>SUM(H42:H43)</f>
        <v>8429.77</v>
      </c>
      <c r="I44" s="1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zoomScale="115" zoomScaleNormal="115" workbookViewId="0">
      <pane ySplit="7" topLeftCell="A17" activePane="bottomLeft" state="frozen"/>
      <selection pane="bottomLeft" activeCell="L26" sqref="L26"/>
    </sheetView>
  </sheetViews>
  <sheetFormatPr defaultRowHeight="12.75" x14ac:dyDescent="0.2"/>
  <cols>
    <col min="6" max="6" width="11.28515625" bestFit="1" customWidth="1"/>
    <col min="8" max="8" width="12" customWidth="1"/>
    <col min="10" max="10" width="11.28515625" bestFit="1" customWidth="1"/>
  </cols>
  <sheetData>
    <row r="1" spans="1:12" ht="15.75" x14ac:dyDescent="0.25">
      <c r="A1" s="6" t="s">
        <v>3</v>
      </c>
      <c r="B1" s="7"/>
      <c r="C1" s="7"/>
      <c r="D1" s="7"/>
      <c r="E1" s="7"/>
      <c r="F1" s="7"/>
      <c r="G1" s="7"/>
      <c r="H1" s="7"/>
      <c r="I1" s="7"/>
      <c r="J1" s="7"/>
    </row>
    <row r="2" spans="1:12" ht="15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x14ac:dyDescent="0.2">
      <c r="A3" s="7" t="s">
        <v>42</v>
      </c>
      <c r="B3" s="7"/>
      <c r="C3" s="7"/>
      <c r="D3" s="7"/>
      <c r="E3" s="7"/>
      <c r="F3" s="7"/>
      <c r="G3" s="7"/>
      <c r="H3" s="7"/>
      <c r="I3" s="7"/>
      <c r="J3" s="7"/>
    </row>
    <row r="4" spans="1:12" ht="15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2" ht="15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2" ht="15.75" x14ac:dyDescent="0.25">
      <c r="A7" s="6" t="s">
        <v>18</v>
      </c>
      <c r="B7" s="6"/>
      <c r="C7" s="6"/>
      <c r="D7" s="7"/>
      <c r="E7" s="7"/>
      <c r="F7" s="7">
        <v>2018</v>
      </c>
      <c r="G7" s="7"/>
      <c r="H7" s="7">
        <v>2017</v>
      </c>
      <c r="I7" s="7"/>
      <c r="J7" s="7"/>
    </row>
    <row r="8" spans="1:12" ht="15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2" ht="15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2" ht="15" x14ac:dyDescent="0.2">
      <c r="A10" s="7" t="s">
        <v>19</v>
      </c>
      <c r="B10" s="7"/>
      <c r="C10" s="7"/>
      <c r="D10" s="7"/>
      <c r="E10" s="7"/>
      <c r="F10" s="8">
        <v>8430</v>
      </c>
      <c r="G10" s="7"/>
      <c r="H10" s="8">
        <v>7378.22</v>
      </c>
      <c r="I10" s="7"/>
      <c r="J10" s="8"/>
    </row>
    <row r="11" spans="1:12" ht="15" x14ac:dyDescent="0.2">
      <c r="A11" s="7" t="s">
        <v>20</v>
      </c>
      <c r="B11" s="7"/>
      <c r="C11" s="7"/>
      <c r="D11" s="7"/>
      <c r="E11" s="7"/>
      <c r="F11" s="8">
        <v>11060</v>
      </c>
      <c r="G11" s="7"/>
      <c r="H11" s="8">
        <v>9196.6299999999992</v>
      </c>
      <c r="I11" s="7"/>
      <c r="J11" s="8"/>
      <c r="K11" s="4"/>
    </row>
    <row r="12" spans="1:12" ht="15.75" x14ac:dyDescent="0.25">
      <c r="A12" s="7"/>
      <c r="B12" s="7"/>
      <c r="C12" s="7"/>
      <c r="D12" s="7"/>
      <c r="E12" s="7"/>
      <c r="F12" s="10">
        <f t="shared" ref="F12:G12" si="0">SUM(F10:F11)</f>
        <v>19490</v>
      </c>
      <c r="G12" s="10"/>
      <c r="H12" s="10">
        <f>SUM(H10:H11)</f>
        <v>16574.849999999999</v>
      </c>
      <c r="I12" s="7"/>
      <c r="J12" s="10"/>
    </row>
    <row r="13" spans="1:12" ht="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2" ht="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L14" s="7"/>
    </row>
    <row r="15" spans="1:12" ht="15.75" x14ac:dyDescent="0.25">
      <c r="A15" s="7" t="s">
        <v>21</v>
      </c>
      <c r="B15" s="7"/>
      <c r="C15" s="7"/>
      <c r="D15" s="7"/>
      <c r="E15" s="7"/>
      <c r="F15" s="7">
        <v>-13324.34</v>
      </c>
      <c r="G15" s="7"/>
      <c r="H15" s="10">
        <v>-9156.91</v>
      </c>
      <c r="I15" s="7"/>
      <c r="J15" s="6"/>
    </row>
    <row r="16" spans="1:12" ht="1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4" ht="15" x14ac:dyDescent="0.2">
      <c r="A17" s="7" t="s">
        <v>22</v>
      </c>
      <c r="B17" s="7"/>
      <c r="C17" s="7"/>
      <c r="D17" s="7"/>
      <c r="E17" s="7"/>
      <c r="F17" s="7"/>
      <c r="G17" s="7"/>
      <c r="H17" s="7"/>
      <c r="I17" s="7"/>
      <c r="J17" s="7"/>
    </row>
    <row r="18" spans="1:14" ht="1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4" ht="15" x14ac:dyDescent="0.2">
      <c r="A19" s="7" t="s">
        <v>23</v>
      </c>
      <c r="B19" s="7"/>
      <c r="C19" s="7"/>
      <c r="D19" s="7" t="s">
        <v>84</v>
      </c>
      <c r="E19" s="7"/>
      <c r="F19" s="8">
        <v>12083.9</v>
      </c>
      <c r="G19" s="7"/>
      <c r="H19" s="18">
        <v>6570.56</v>
      </c>
      <c r="I19" s="7"/>
      <c r="J19" s="7"/>
    </row>
    <row r="20" spans="1:14" ht="15" x14ac:dyDescent="0.2">
      <c r="A20" s="7" t="s">
        <v>24</v>
      </c>
      <c r="B20" s="7"/>
      <c r="C20" s="7"/>
      <c r="D20" s="7" t="s">
        <v>85</v>
      </c>
      <c r="E20" s="7"/>
      <c r="F20" s="8">
        <v>4121.3</v>
      </c>
      <c r="G20" s="7"/>
      <c r="H20" s="18">
        <v>2080.13</v>
      </c>
      <c r="I20" s="7"/>
      <c r="J20" s="7"/>
    </row>
    <row r="21" spans="1:14" ht="15.75" x14ac:dyDescent="0.25">
      <c r="A21" s="7"/>
      <c r="B21" s="7"/>
      <c r="C21" s="7"/>
      <c r="D21" s="7"/>
      <c r="E21" s="7"/>
      <c r="F21" s="10">
        <f t="shared" ref="F21:G21" si="1">SUM(F19:F20)</f>
        <v>16205.2</v>
      </c>
      <c r="G21" s="10"/>
      <c r="H21" s="10">
        <f>SUM(H19:H20)</f>
        <v>8650.69</v>
      </c>
      <c r="I21" s="7"/>
      <c r="J21" s="6"/>
    </row>
    <row r="22" spans="1:14" ht="1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4" ht="15" x14ac:dyDescent="0.2">
      <c r="A23" s="7" t="s">
        <v>86</v>
      </c>
      <c r="B23" s="7"/>
      <c r="C23" s="7"/>
      <c r="D23" s="7"/>
      <c r="E23" s="7"/>
      <c r="F23" s="8">
        <v>36</v>
      </c>
      <c r="G23" s="7"/>
      <c r="H23" s="8">
        <f>61.3+1000+7</f>
        <v>1068.3</v>
      </c>
      <c r="I23" s="7"/>
      <c r="J23" s="7"/>
      <c r="N23" t="s">
        <v>41</v>
      </c>
    </row>
    <row r="24" spans="1:14" ht="15" x14ac:dyDescent="0.2">
      <c r="A24" s="11" t="s">
        <v>26</v>
      </c>
      <c r="B24" s="7"/>
      <c r="C24" s="7"/>
      <c r="D24" s="7"/>
      <c r="E24" s="7"/>
      <c r="F24" s="7"/>
      <c r="G24" s="7"/>
      <c r="H24" s="7"/>
      <c r="I24" s="7"/>
      <c r="J24" s="7"/>
    </row>
    <row r="25" spans="1:14" ht="15.75" x14ac:dyDescent="0.25">
      <c r="A25" s="7" t="s">
        <v>27</v>
      </c>
      <c r="B25" s="7"/>
      <c r="C25" s="7"/>
      <c r="D25" s="7"/>
      <c r="E25" s="7"/>
      <c r="F25" s="10">
        <f t="shared" ref="F25:G25" si="2">F21-F23</f>
        <v>16169.2</v>
      </c>
      <c r="G25" s="10"/>
      <c r="H25" s="10">
        <f>H21-H23</f>
        <v>7582.39</v>
      </c>
      <c r="I25" s="7"/>
      <c r="J25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abSelected="1" workbookViewId="0">
      <selection activeCell="D18" sqref="D18"/>
    </sheetView>
  </sheetViews>
  <sheetFormatPr defaultRowHeight="12.75" x14ac:dyDescent="0.2"/>
  <cols>
    <col min="1" max="1" width="10.140625" bestFit="1" customWidth="1"/>
    <col min="2" max="2" width="12.28515625" customWidth="1"/>
  </cols>
  <sheetData>
    <row r="1" spans="1:7" x14ac:dyDescent="0.2">
      <c r="A1" s="4" t="s">
        <v>61</v>
      </c>
    </row>
    <row r="2" spans="1:7" x14ac:dyDescent="0.2">
      <c r="A2" s="4" t="s">
        <v>62</v>
      </c>
      <c r="B2" t="s">
        <v>63</v>
      </c>
      <c r="C2" t="s">
        <v>64</v>
      </c>
      <c r="D2" s="4" t="s">
        <v>0</v>
      </c>
    </row>
    <row r="3" spans="1:7" x14ac:dyDescent="0.2">
      <c r="A3" s="14" t="s">
        <v>91</v>
      </c>
      <c r="B3" s="4" t="s">
        <v>104</v>
      </c>
      <c r="C3" s="4">
        <v>416</v>
      </c>
      <c r="D3" s="2">
        <v>36</v>
      </c>
    </row>
    <row r="4" spans="1:7" x14ac:dyDescent="0.2">
      <c r="A4" s="14"/>
      <c r="B4" s="4"/>
      <c r="C4" s="4"/>
      <c r="D4" s="2"/>
      <c r="E4" s="2"/>
    </row>
    <row r="5" spans="1:7" x14ac:dyDescent="0.2">
      <c r="A5" s="4"/>
      <c r="B5" s="4"/>
      <c r="D5" s="2"/>
      <c r="G5" s="4"/>
    </row>
    <row r="6" spans="1:7" x14ac:dyDescent="0.2">
      <c r="A6" s="4"/>
      <c r="B6" s="4"/>
      <c r="D6" s="2"/>
    </row>
    <row r="7" spans="1:7" x14ac:dyDescent="0.2">
      <c r="D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CB 2017.18 Analysis</vt:lpstr>
      <vt:lpstr>CASH BOOK 2017.18</vt:lpstr>
      <vt:lpstr>Report 2018</vt:lpstr>
      <vt:lpstr> Bank Rec 2018</vt:lpstr>
      <vt:lpstr>OS CHQS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2017-04-18T10:16:43Z</cp:lastPrinted>
  <dcterms:created xsi:type="dcterms:W3CDTF">2016-02-29T11:36:47Z</dcterms:created>
  <dcterms:modified xsi:type="dcterms:W3CDTF">2018-06-04T11:00:49Z</dcterms:modified>
</cp:coreProperties>
</file>